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311"/>
  <workbookPr showInkAnnotation="0" autoCompressPictures="0"/>
  <mc:AlternateContent xmlns:mc="http://schemas.openxmlformats.org/markup-compatibility/2006">
    <mc:Choice Requires="x15">
      <x15ac:absPath xmlns:x15ac="http://schemas.microsoft.com/office/spreadsheetml/2010/11/ac" url="/'''service_update_stuff/2016_update/"/>
    </mc:Choice>
  </mc:AlternateContent>
  <xr:revisionPtr revIDLastSave="0" documentId="13_ncr:1_{3D6FD384-FCCC-8747-B1F6-0E4F4A25266F}" xr6:coauthVersionLast="31" xr6:coauthVersionMax="31" xr10:uidLastSave="{00000000-0000-0000-0000-000000000000}"/>
  <bookViews>
    <workbookView xWindow="5460" yWindow="3100" windowWidth="25600" windowHeight="16060" tabRatio="500" xr2:uid="{00000000-000D-0000-FFFF-FFFF00000000}"/>
  </bookViews>
  <sheets>
    <sheet name="Sheet1" sheetId="1" r:id="rId1"/>
  </sheets>
  <calcPr calcId="179017" concurrentCalc="0"/>
  <extLst>
    <ext xmlns:mx="http://schemas.microsoft.com/office/mac/excel/2008/main" uri="{7523E5D3-25F3-A5E0-1632-64F254C22452}">
      <mx:ArchID Flags="2"/>
    </ext>
  </extLst>
</workbook>
</file>

<file path=xl/calcChain.xml><?xml version="1.0" encoding="utf-8"?>
<calcChain xmlns="http://schemas.openxmlformats.org/spreadsheetml/2006/main">
  <c r="T246" i="1" l="1"/>
  <c r="BV246" i="1"/>
  <c r="T241" i="1"/>
  <c r="AZ241" i="1"/>
  <c r="CT288" i="1"/>
  <c r="B269" i="1"/>
  <c r="B270" i="1"/>
  <c r="B271" i="1"/>
  <c r="B272" i="1"/>
  <c r="B273" i="1"/>
  <c r="B274" i="1"/>
  <c r="B275" i="1"/>
  <c r="B276" i="1"/>
  <c r="B277" i="1"/>
  <c r="B278" i="1"/>
  <c r="B279" i="1"/>
  <c r="B280" i="1"/>
  <c r="B281" i="1"/>
  <c r="B282" i="1"/>
  <c r="B283" i="1"/>
  <c r="B284" i="1"/>
  <c r="B285" i="1"/>
  <c r="B286" i="1"/>
  <c r="DC210" i="1"/>
  <c r="DC209" i="1"/>
  <c r="R273" i="1"/>
  <c r="P273" i="1"/>
  <c r="DC251" i="1"/>
  <c r="DC250" i="1"/>
  <c r="DC249" i="1"/>
  <c r="DC248" i="1"/>
  <c r="DC247" i="1"/>
  <c r="DC246" i="1"/>
  <c r="DC244" i="1"/>
  <c r="DC243" i="1"/>
  <c r="DC242" i="1"/>
  <c r="DC241" i="1"/>
  <c r="J273" i="1"/>
  <c r="DC232" i="1"/>
  <c r="DC231" i="1"/>
  <c r="DC230" i="1"/>
  <c r="DC229" i="1"/>
  <c r="DC228" i="1"/>
  <c r="DC227" i="1"/>
  <c r="DC226" i="1"/>
  <c r="DC225" i="1"/>
  <c r="DC224" i="1"/>
  <c r="DC223" i="1"/>
  <c r="DC222" i="1"/>
  <c r="DC221" i="1"/>
  <c r="DC220" i="1"/>
  <c r="DC219" i="1"/>
  <c r="DC218" i="1"/>
  <c r="DC217" i="1"/>
  <c r="DC216" i="1"/>
  <c r="DC215" i="1"/>
  <c r="DC214" i="1"/>
  <c r="DC213" i="1"/>
  <c r="DC208" i="1"/>
  <c r="DC207" i="1"/>
  <c r="DC206" i="1"/>
  <c r="DC205" i="1"/>
  <c r="DC204" i="1"/>
  <c r="DC203" i="1"/>
  <c r="DC202" i="1"/>
  <c r="DC201" i="1"/>
  <c r="DC200" i="1"/>
  <c r="DC199" i="1"/>
  <c r="DC198" i="1"/>
  <c r="DC195" i="1"/>
  <c r="DC194" i="1"/>
  <c r="DC193" i="1"/>
  <c r="DC192" i="1"/>
  <c r="DC191" i="1"/>
  <c r="DC190" i="1"/>
  <c r="DC189" i="1"/>
  <c r="DC188" i="1"/>
  <c r="DC187" i="1"/>
  <c r="DC184" i="1"/>
  <c r="DC183" i="1"/>
  <c r="DC182" i="1"/>
  <c r="DC181" i="1"/>
  <c r="DC180" i="1"/>
  <c r="DC179" i="1"/>
  <c r="DC178" i="1"/>
  <c r="DC177" i="1"/>
  <c r="DC176" i="1"/>
  <c r="DC175" i="1"/>
  <c r="DC174" i="1"/>
  <c r="DC173" i="1"/>
  <c r="DC172" i="1"/>
  <c r="DC171" i="1"/>
  <c r="DC170" i="1"/>
  <c r="DC167" i="1"/>
  <c r="DC166" i="1"/>
  <c r="DC165" i="1"/>
  <c r="DC164" i="1"/>
  <c r="DC163" i="1"/>
  <c r="DC160" i="1"/>
  <c r="DC159" i="1"/>
  <c r="DC158" i="1"/>
  <c r="DC157" i="1"/>
  <c r="DC156" i="1"/>
  <c r="DC155" i="1"/>
  <c r="DC154" i="1"/>
  <c r="DC153" i="1"/>
  <c r="DC150" i="1"/>
  <c r="DC149" i="1"/>
  <c r="DC148" i="1"/>
  <c r="DC147" i="1"/>
  <c r="DC146" i="1"/>
  <c r="DC145" i="1"/>
  <c r="DC144" i="1"/>
  <c r="DC143" i="1"/>
  <c r="DC142" i="1"/>
  <c r="DC139" i="1"/>
  <c r="DC138" i="1"/>
  <c r="DC137" i="1"/>
  <c r="DC136" i="1"/>
  <c r="DC135" i="1"/>
  <c r="DC134" i="1"/>
  <c r="DC133" i="1"/>
  <c r="DC132" i="1"/>
  <c r="DC131" i="1"/>
  <c r="DC130" i="1"/>
  <c r="DC129" i="1"/>
  <c r="DC127" i="1"/>
  <c r="DC126" i="1"/>
  <c r="DC125" i="1"/>
  <c r="DC124" i="1"/>
  <c r="DC123" i="1"/>
  <c r="DC122" i="1"/>
  <c r="DC121" i="1"/>
  <c r="DC120" i="1"/>
  <c r="DC119" i="1"/>
  <c r="DC118" i="1"/>
  <c r="DC117" i="1"/>
  <c r="DC116" i="1"/>
  <c r="DC115" i="1"/>
  <c r="DC114" i="1"/>
  <c r="DC113" i="1"/>
  <c r="DC112" i="1"/>
  <c r="DC111" i="1"/>
  <c r="DC110" i="1"/>
  <c r="DC109" i="1"/>
  <c r="DC108" i="1"/>
  <c r="DC107" i="1"/>
  <c r="DC106" i="1"/>
  <c r="DC105" i="1"/>
  <c r="DC101" i="1"/>
  <c r="DC100" i="1"/>
  <c r="DC99" i="1"/>
  <c r="DC98" i="1"/>
  <c r="DC97" i="1"/>
  <c r="DC96" i="1"/>
  <c r="DC95" i="1"/>
  <c r="DC94" i="1"/>
  <c r="DC93" i="1"/>
  <c r="DC92" i="1"/>
  <c r="DC91" i="1"/>
  <c r="DC90" i="1"/>
  <c r="DC88" i="1"/>
  <c r="DC87" i="1"/>
  <c r="DC86" i="1"/>
  <c r="DC85" i="1"/>
  <c r="DC84" i="1"/>
  <c r="DC83" i="1"/>
  <c r="DC82" i="1"/>
  <c r="DC81" i="1"/>
  <c r="DC77" i="1"/>
  <c r="DC76" i="1"/>
  <c r="DC75" i="1"/>
  <c r="DC74" i="1"/>
  <c r="DC73" i="1"/>
  <c r="DC72" i="1"/>
  <c r="DC71" i="1"/>
  <c r="DC70" i="1"/>
  <c r="BD67" i="1"/>
  <c r="DC67" i="1"/>
  <c r="DC66" i="1"/>
  <c r="BD65" i="1"/>
  <c r="DC65" i="1"/>
  <c r="BD64" i="1"/>
  <c r="DC64" i="1"/>
  <c r="BD63" i="1"/>
  <c r="DC63" i="1"/>
  <c r="DC62" i="1"/>
  <c r="DC61" i="1"/>
  <c r="DC60" i="1"/>
  <c r="BD58" i="1"/>
  <c r="DC58" i="1"/>
  <c r="DC57" i="1"/>
  <c r="BD56" i="1"/>
  <c r="DC56" i="1"/>
  <c r="BD55" i="1"/>
  <c r="DC55" i="1"/>
  <c r="BD54" i="1"/>
  <c r="DC54" i="1"/>
  <c r="DC53" i="1"/>
  <c r="DC52" i="1"/>
  <c r="DC51" i="1"/>
  <c r="DC48" i="1"/>
  <c r="DC47" i="1"/>
  <c r="DC46" i="1"/>
  <c r="DC45" i="1"/>
  <c r="DC44" i="1"/>
  <c r="DC43" i="1"/>
  <c r="DC42" i="1"/>
  <c r="DC41" i="1"/>
  <c r="DC40" i="1"/>
  <c r="DC39" i="1"/>
  <c r="DC36" i="1"/>
  <c r="DC35" i="1"/>
  <c r="DC34" i="1"/>
  <c r="DC33" i="1"/>
  <c r="DC32" i="1"/>
  <c r="DC29" i="1"/>
  <c r="DC28" i="1"/>
  <c r="DC27" i="1"/>
  <c r="DC26" i="1"/>
  <c r="DC23" i="1"/>
  <c r="DC22" i="1"/>
  <c r="DC21" i="1"/>
  <c r="DC20" i="1"/>
  <c r="DC17" i="1"/>
  <c r="DC16" i="1"/>
  <c r="DC15" i="1"/>
  <c r="DC14" i="1"/>
  <c r="DC13" i="1"/>
  <c r="DC9" i="1"/>
  <c r="CX269" i="1"/>
  <c r="CX270" i="1"/>
  <c r="CX271" i="1"/>
  <c r="CX272" i="1"/>
  <c r="CX273" i="1"/>
  <c r="CX274" i="1"/>
  <c r="CX275" i="1"/>
  <c r="CX276" i="1"/>
  <c r="CX277" i="1"/>
  <c r="CX278" i="1"/>
  <c r="CX279" i="1"/>
  <c r="CX280" i="1"/>
  <c r="CX281" i="1"/>
  <c r="CX282" i="1"/>
  <c r="CX283" i="1"/>
  <c r="CX284" i="1"/>
  <c r="CX285" i="1"/>
  <c r="CX286" i="1"/>
  <c r="CZ269" i="1"/>
  <c r="CZ270" i="1"/>
  <c r="CZ271" i="1"/>
  <c r="CZ272" i="1"/>
  <c r="CZ273" i="1"/>
  <c r="CZ274" i="1"/>
  <c r="CZ275" i="1"/>
  <c r="CZ276" i="1"/>
  <c r="CZ277" i="1"/>
  <c r="CZ278" i="1"/>
  <c r="CZ279" i="1"/>
  <c r="CZ280" i="1"/>
  <c r="CZ281" i="1"/>
  <c r="CZ282" i="1"/>
  <c r="CZ283" i="1"/>
  <c r="CZ284" i="1"/>
  <c r="CZ285" i="1"/>
  <c r="CZ286" i="1"/>
  <c r="CV285" i="1"/>
  <c r="CT285" i="1"/>
  <c r="CR285" i="1"/>
  <c r="CP285" i="1"/>
  <c r="CN285" i="1"/>
  <c r="CL285" i="1"/>
  <c r="CJ285" i="1"/>
  <c r="CH285" i="1"/>
  <c r="CF285" i="1"/>
  <c r="CD285" i="1"/>
  <c r="CB285" i="1"/>
  <c r="BZ285" i="1"/>
  <c r="BX285" i="1"/>
  <c r="BV285" i="1"/>
  <c r="BT285" i="1"/>
  <c r="BR285" i="1"/>
  <c r="BP285" i="1"/>
  <c r="BN285" i="1"/>
  <c r="BL285" i="1"/>
  <c r="BJ285" i="1"/>
  <c r="BF285" i="1"/>
  <c r="BD285" i="1"/>
  <c r="BB285" i="1"/>
  <c r="AZ285" i="1"/>
  <c r="AX285" i="1"/>
  <c r="AV285" i="1"/>
  <c r="AT285" i="1"/>
  <c r="AR285" i="1"/>
  <c r="AP285" i="1"/>
  <c r="AN285" i="1"/>
  <c r="AL285" i="1"/>
  <c r="AJ285" i="1"/>
  <c r="AH285" i="1"/>
  <c r="AF285" i="1"/>
  <c r="AD285" i="1"/>
  <c r="AB285" i="1"/>
  <c r="Z285" i="1"/>
  <c r="X285" i="1"/>
  <c r="V285" i="1"/>
  <c r="T285" i="1"/>
  <c r="R285" i="1"/>
  <c r="P285" i="1"/>
  <c r="N285" i="1"/>
  <c r="L285" i="1"/>
  <c r="J285" i="1"/>
  <c r="H285" i="1"/>
  <c r="F285" i="1"/>
  <c r="D285" i="1"/>
  <c r="CD269" i="1"/>
  <c r="CD270" i="1"/>
  <c r="CD271" i="1"/>
  <c r="CD272" i="1"/>
  <c r="CD273" i="1"/>
  <c r="CD274" i="1"/>
  <c r="CD275" i="1"/>
  <c r="CD276" i="1"/>
  <c r="CD277" i="1"/>
  <c r="CD278" i="1"/>
  <c r="CD279" i="1"/>
  <c r="CD280" i="1"/>
  <c r="CD281" i="1"/>
  <c r="CD282" i="1"/>
  <c r="CD283" i="1"/>
  <c r="CD284" i="1"/>
  <c r="CD286" i="1"/>
  <c r="BX269" i="1"/>
  <c r="BX270" i="1"/>
  <c r="BX271" i="1"/>
  <c r="BX272" i="1"/>
  <c r="BX273" i="1"/>
  <c r="BX274" i="1"/>
  <c r="BX275" i="1"/>
  <c r="BX276" i="1"/>
  <c r="BX277" i="1"/>
  <c r="BX278" i="1"/>
  <c r="BX279" i="1"/>
  <c r="BX280" i="1"/>
  <c r="BX281" i="1"/>
  <c r="BX282" i="1"/>
  <c r="BX283" i="1"/>
  <c r="BX284" i="1"/>
  <c r="BX286" i="1"/>
  <c r="BN269" i="1"/>
  <c r="BN270" i="1"/>
  <c r="BN271" i="1"/>
  <c r="BN272" i="1"/>
  <c r="BN273" i="1"/>
  <c r="BN274" i="1"/>
  <c r="BN275" i="1"/>
  <c r="BN276" i="1"/>
  <c r="BN277" i="1"/>
  <c r="BN278" i="1"/>
  <c r="BN279" i="1"/>
  <c r="BN280" i="1"/>
  <c r="BN281" i="1"/>
  <c r="BN282" i="1"/>
  <c r="BN283" i="1"/>
  <c r="BN284" i="1"/>
  <c r="BN286" i="1"/>
  <c r="AT269" i="1"/>
  <c r="AT270" i="1"/>
  <c r="AT271" i="1"/>
  <c r="AT272" i="1"/>
  <c r="AT273" i="1"/>
  <c r="AT274" i="1"/>
  <c r="AT275" i="1"/>
  <c r="AT276" i="1"/>
  <c r="AT277" i="1"/>
  <c r="AT278" i="1"/>
  <c r="AT279" i="1"/>
  <c r="AT280" i="1"/>
  <c r="AT281" i="1"/>
  <c r="AT282" i="1"/>
  <c r="AT283" i="1"/>
  <c r="AT284" i="1"/>
  <c r="AT286" i="1"/>
  <c r="AR269" i="1"/>
  <c r="AR270" i="1"/>
  <c r="AR271" i="1"/>
  <c r="AR272" i="1"/>
  <c r="AR273" i="1"/>
  <c r="AR274" i="1"/>
  <c r="AR275" i="1"/>
  <c r="AR276" i="1"/>
  <c r="AR277" i="1"/>
  <c r="AR278" i="1"/>
  <c r="AR279" i="1"/>
  <c r="AR280" i="1"/>
  <c r="AR281" i="1"/>
  <c r="AR282" i="1"/>
  <c r="AR283" i="1"/>
  <c r="AR284" i="1"/>
  <c r="AR286" i="1"/>
  <c r="AN269" i="1"/>
  <c r="AN270" i="1"/>
  <c r="AN271" i="1"/>
  <c r="AN272" i="1"/>
  <c r="AN273" i="1"/>
  <c r="AN274" i="1"/>
  <c r="AN275" i="1"/>
  <c r="AN276" i="1"/>
  <c r="AN277" i="1"/>
  <c r="AN278" i="1"/>
  <c r="AN279" i="1"/>
  <c r="AN280" i="1"/>
  <c r="AN281" i="1"/>
  <c r="AN282" i="1"/>
  <c r="AN283" i="1"/>
  <c r="AN284" i="1"/>
  <c r="AN286" i="1"/>
  <c r="N269" i="1"/>
  <c r="N270" i="1"/>
  <c r="N271" i="1"/>
  <c r="N272" i="1"/>
  <c r="N273" i="1"/>
  <c r="N274" i="1"/>
  <c r="N275" i="1"/>
  <c r="N276" i="1"/>
  <c r="N277" i="1"/>
  <c r="N278" i="1"/>
  <c r="N279" i="1"/>
  <c r="N280" i="1"/>
  <c r="N281" i="1"/>
  <c r="N282" i="1"/>
  <c r="N283" i="1"/>
  <c r="N284" i="1"/>
  <c r="N286" i="1"/>
  <c r="J269" i="1"/>
  <c r="J270" i="1"/>
  <c r="J271" i="1"/>
  <c r="J272" i="1"/>
  <c r="J274" i="1"/>
  <c r="J275" i="1"/>
  <c r="J276" i="1"/>
  <c r="J277" i="1"/>
  <c r="J278" i="1"/>
  <c r="J279" i="1"/>
  <c r="J280" i="1"/>
  <c r="J281" i="1"/>
  <c r="J282" i="1"/>
  <c r="J283" i="1"/>
  <c r="J284" i="1"/>
  <c r="J286" i="1"/>
  <c r="R269" i="1"/>
  <c r="R270" i="1"/>
  <c r="R271" i="1"/>
  <c r="R272" i="1"/>
  <c r="R274" i="1"/>
  <c r="R275" i="1"/>
  <c r="R276" i="1"/>
  <c r="R277" i="1"/>
  <c r="R278" i="1"/>
  <c r="R279" i="1"/>
  <c r="R280" i="1"/>
  <c r="R281" i="1"/>
  <c r="R282" i="1"/>
  <c r="R283" i="1"/>
  <c r="R284" i="1"/>
  <c r="R286" i="1"/>
  <c r="T269" i="1"/>
  <c r="T270" i="1"/>
  <c r="T271" i="1"/>
  <c r="T272" i="1"/>
  <c r="T273" i="1"/>
  <c r="T274" i="1"/>
  <c r="T275" i="1"/>
  <c r="T276" i="1"/>
  <c r="T277" i="1"/>
  <c r="T278" i="1"/>
  <c r="T279" i="1"/>
  <c r="T280" i="1"/>
  <c r="T281" i="1"/>
  <c r="T282" i="1"/>
  <c r="T283" i="1"/>
  <c r="T284" i="1"/>
  <c r="T286" i="1"/>
  <c r="AX269" i="1"/>
  <c r="AX270" i="1"/>
  <c r="AX271" i="1"/>
  <c r="AX272" i="1"/>
  <c r="AX273" i="1"/>
  <c r="AX274" i="1"/>
  <c r="AX275" i="1"/>
  <c r="AX276" i="1"/>
  <c r="AX277" i="1"/>
  <c r="AX278" i="1"/>
  <c r="AX279" i="1"/>
  <c r="AX280" i="1"/>
  <c r="AX281" i="1"/>
  <c r="AX282" i="1"/>
  <c r="AX283" i="1"/>
  <c r="AX284" i="1"/>
  <c r="AX286" i="1"/>
  <c r="AZ269" i="1"/>
  <c r="AZ270" i="1"/>
  <c r="AZ271" i="1"/>
  <c r="AZ272" i="1"/>
  <c r="AZ273" i="1"/>
  <c r="AZ274" i="1"/>
  <c r="AZ275" i="1"/>
  <c r="AZ276" i="1"/>
  <c r="AZ277" i="1"/>
  <c r="AZ278" i="1"/>
  <c r="AZ279" i="1"/>
  <c r="AZ280" i="1"/>
  <c r="AZ281" i="1"/>
  <c r="AZ282" i="1"/>
  <c r="AZ283" i="1"/>
  <c r="AZ284" i="1"/>
  <c r="AZ286" i="1"/>
  <c r="H269" i="1"/>
  <c r="H270" i="1"/>
  <c r="H271" i="1"/>
  <c r="H272" i="1"/>
  <c r="H273" i="1"/>
  <c r="H274" i="1"/>
  <c r="H275" i="1"/>
  <c r="H276" i="1"/>
  <c r="H277" i="1"/>
  <c r="H278" i="1"/>
  <c r="H279" i="1"/>
  <c r="H280" i="1"/>
  <c r="H281" i="1"/>
  <c r="H282" i="1"/>
  <c r="H283" i="1"/>
  <c r="H284" i="1"/>
  <c r="H286" i="1"/>
  <c r="CN269" i="1"/>
  <c r="CN270" i="1"/>
  <c r="CN271" i="1"/>
  <c r="CN272" i="1"/>
  <c r="CN273" i="1"/>
  <c r="CN274" i="1"/>
  <c r="CN275" i="1"/>
  <c r="CN276" i="1"/>
  <c r="CN277" i="1"/>
  <c r="CN278" i="1"/>
  <c r="CN279" i="1"/>
  <c r="CN280" i="1"/>
  <c r="CN281" i="1"/>
  <c r="CN282" i="1"/>
  <c r="CN283" i="1"/>
  <c r="CN284" i="1"/>
  <c r="CN286" i="1"/>
  <c r="CR269" i="1"/>
  <c r="CR270" i="1"/>
  <c r="CR271" i="1"/>
  <c r="CR272" i="1"/>
  <c r="CR273" i="1"/>
  <c r="CR274" i="1"/>
  <c r="CR275" i="1"/>
  <c r="CR276" i="1"/>
  <c r="CR277" i="1"/>
  <c r="CR278" i="1"/>
  <c r="CR279" i="1"/>
  <c r="CR280" i="1"/>
  <c r="CR281" i="1"/>
  <c r="CR282" i="1"/>
  <c r="CR283" i="1"/>
  <c r="CR284" i="1"/>
  <c r="CR286" i="1"/>
  <c r="CV269" i="1"/>
  <c r="CV270" i="1"/>
  <c r="CV271" i="1"/>
  <c r="CV272" i="1"/>
  <c r="CV273" i="1"/>
  <c r="CV274" i="1"/>
  <c r="CV275" i="1"/>
  <c r="CV276" i="1"/>
  <c r="CV277" i="1"/>
  <c r="CV278" i="1"/>
  <c r="CV279" i="1"/>
  <c r="CV280" i="1"/>
  <c r="CV281" i="1"/>
  <c r="CV282" i="1"/>
  <c r="CV283" i="1"/>
  <c r="CV284" i="1"/>
  <c r="CV286" i="1"/>
  <c r="CT269" i="1"/>
  <c r="CT270" i="1"/>
  <c r="CT271" i="1"/>
  <c r="CT272" i="1"/>
  <c r="CT273" i="1"/>
  <c r="CT274" i="1"/>
  <c r="CT275" i="1"/>
  <c r="CT276" i="1"/>
  <c r="CT277" i="1"/>
  <c r="CT278" i="1"/>
  <c r="CT279" i="1"/>
  <c r="CT280" i="1"/>
  <c r="CT281" i="1"/>
  <c r="CT282" i="1"/>
  <c r="CT283" i="1"/>
  <c r="CT284" i="1"/>
  <c r="CT286" i="1"/>
  <c r="CP269" i="1"/>
  <c r="CP270" i="1"/>
  <c r="CP271" i="1"/>
  <c r="CP272" i="1"/>
  <c r="CP273" i="1"/>
  <c r="CP274" i="1"/>
  <c r="CP275" i="1"/>
  <c r="CP276" i="1"/>
  <c r="CP277" i="1"/>
  <c r="CP278" i="1"/>
  <c r="CP279" i="1"/>
  <c r="CP280" i="1"/>
  <c r="CP281" i="1"/>
  <c r="CP282" i="1"/>
  <c r="CP283" i="1"/>
  <c r="CP284" i="1"/>
  <c r="CP286" i="1"/>
  <c r="CL269" i="1"/>
  <c r="CL270" i="1"/>
  <c r="CL271" i="1"/>
  <c r="CL272" i="1"/>
  <c r="CL273" i="1"/>
  <c r="CL274" i="1"/>
  <c r="CL275" i="1"/>
  <c r="CL276" i="1"/>
  <c r="CL277" i="1"/>
  <c r="CL278" i="1"/>
  <c r="CL279" i="1"/>
  <c r="CL280" i="1"/>
  <c r="CL281" i="1"/>
  <c r="CL282" i="1"/>
  <c r="CL283" i="1"/>
  <c r="CL284" i="1"/>
  <c r="CL286" i="1"/>
  <c r="CJ269" i="1"/>
  <c r="CJ270" i="1"/>
  <c r="CJ271" i="1"/>
  <c r="CJ272" i="1"/>
  <c r="CJ273" i="1"/>
  <c r="CJ274" i="1"/>
  <c r="CJ275" i="1"/>
  <c r="CJ276" i="1"/>
  <c r="CJ277" i="1"/>
  <c r="CJ278" i="1"/>
  <c r="CJ279" i="1"/>
  <c r="CJ280" i="1"/>
  <c r="CJ281" i="1"/>
  <c r="CJ282" i="1"/>
  <c r="CJ283" i="1"/>
  <c r="CJ284" i="1"/>
  <c r="CJ286" i="1"/>
  <c r="CH269" i="1"/>
  <c r="CH270" i="1"/>
  <c r="CH271" i="1"/>
  <c r="CH272" i="1"/>
  <c r="CH273" i="1"/>
  <c r="CH274" i="1"/>
  <c r="CH275" i="1"/>
  <c r="CH276" i="1"/>
  <c r="CH277" i="1"/>
  <c r="CH278" i="1"/>
  <c r="CH279" i="1"/>
  <c r="CH280" i="1"/>
  <c r="CH281" i="1"/>
  <c r="CH282" i="1"/>
  <c r="CH283" i="1"/>
  <c r="CH284" i="1"/>
  <c r="CH286" i="1"/>
  <c r="CF269" i="1"/>
  <c r="CF270" i="1"/>
  <c r="CF271" i="1"/>
  <c r="CF272" i="1"/>
  <c r="CF273" i="1"/>
  <c r="CF274" i="1"/>
  <c r="CF275" i="1"/>
  <c r="CF276" i="1"/>
  <c r="CF277" i="1"/>
  <c r="CF278" i="1"/>
  <c r="CF279" i="1"/>
  <c r="CF280" i="1"/>
  <c r="CF281" i="1"/>
  <c r="CF282" i="1"/>
  <c r="CF283" i="1"/>
  <c r="CF284" i="1"/>
  <c r="CF286" i="1"/>
  <c r="CB269" i="1"/>
  <c r="CB270" i="1"/>
  <c r="CB271" i="1"/>
  <c r="CB272" i="1"/>
  <c r="CB273" i="1"/>
  <c r="CB274" i="1"/>
  <c r="CB275" i="1"/>
  <c r="CB276" i="1"/>
  <c r="CB277" i="1"/>
  <c r="CB278" i="1"/>
  <c r="CB279" i="1"/>
  <c r="CB280" i="1"/>
  <c r="CB281" i="1"/>
  <c r="CB282" i="1"/>
  <c r="CB283" i="1"/>
  <c r="CB284" i="1"/>
  <c r="CB286" i="1"/>
  <c r="BZ269" i="1"/>
  <c r="BZ270" i="1"/>
  <c r="BZ271" i="1"/>
  <c r="BZ272" i="1"/>
  <c r="BZ273" i="1"/>
  <c r="BZ274" i="1"/>
  <c r="BZ275" i="1"/>
  <c r="BZ276" i="1"/>
  <c r="BZ277" i="1"/>
  <c r="BZ278" i="1"/>
  <c r="BZ279" i="1"/>
  <c r="BZ280" i="1"/>
  <c r="BZ281" i="1"/>
  <c r="BZ282" i="1"/>
  <c r="BZ283" i="1"/>
  <c r="BZ284" i="1"/>
  <c r="BZ286" i="1"/>
  <c r="BV269" i="1"/>
  <c r="BV270" i="1"/>
  <c r="BV271" i="1"/>
  <c r="BV272" i="1"/>
  <c r="BV273" i="1"/>
  <c r="BV274" i="1"/>
  <c r="BV275" i="1"/>
  <c r="BV276" i="1"/>
  <c r="BV277" i="1"/>
  <c r="BV278" i="1"/>
  <c r="BV279" i="1"/>
  <c r="BV280" i="1"/>
  <c r="BV281" i="1"/>
  <c r="BV282" i="1"/>
  <c r="BV283" i="1"/>
  <c r="BV284" i="1"/>
  <c r="BV286" i="1"/>
  <c r="BT269" i="1"/>
  <c r="BT270" i="1"/>
  <c r="BT271" i="1"/>
  <c r="BT272" i="1"/>
  <c r="BT273" i="1"/>
  <c r="BT274" i="1"/>
  <c r="BT275" i="1"/>
  <c r="BT276" i="1"/>
  <c r="BT277" i="1"/>
  <c r="BT278" i="1"/>
  <c r="BT279" i="1"/>
  <c r="BT280" i="1"/>
  <c r="BT281" i="1"/>
  <c r="BT282" i="1"/>
  <c r="BT283" i="1"/>
  <c r="BT284" i="1"/>
  <c r="BT286" i="1"/>
  <c r="BR269" i="1"/>
  <c r="BR270" i="1"/>
  <c r="BR271" i="1"/>
  <c r="BR272" i="1"/>
  <c r="BR273" i="1"/>
  <c r="BR274" i="1"/>
  <c r="BR275" i="1"/>
  <c r="BR276" i="1"/>
  <c r="BR277" i="1"/>
  <c r="BR278" i="1"/>
  <c r="BR279" i="1"/>
  <c r="BR280" i="1"/>
  <c r="BR281" i="1"/>
  <c r="BR282" i="1"/>
  <c r="BR283" i="1"/>
  <c r="BR284" i="1"/>
  <c r="BR286" i="1"/>
  <c r="BP269" i="1"/>
  <c r="BP270" i="1"/>
  <c r="BP271" i="1"/>
  <c r="BP272" i="1"/>
  <c r="BP273" i="1"/>
  <c r="BP274" i="1"/>
  <c r="BP275" i="1"/>
  <c r="BP276" i="1"/>
  <c r="BP277" i="1"/>
  <c r="BP278" i="1"/>
  <c r="BP279" i="1"/>
  <c r="BP280" i="1"/>
  <c r="BP281" i="1"/>
  <c r="BP282" i="1"/>
  <c r="BP283" i="1"/>
  <c r="BP284" i="1"/>
  <c r="BP286" i="1"/>
  <c r="BL269" i="1"/>
  <c r="BL270" i="1"/>
  <c r="BL271" i="1"/>
  <c r="BL272" i="1"/>
  <c r="BL273" i="1"/>
  <c r="BL274" i="1"/>
  <c r="BL275" i="1"/>
  <c r="BL276" i="1"/>
  <c r="BL277" i="1"/>
  <c r="BL278" i="1"/>
  <c r="BL279" i="1"/>
  <c r="BL280" i="1"/>
  <c r="BL281" i="1"/>
  <c r="BL282" i="1"/>
  <c r="BL283" i="1"/>
  <c r="BL284" i="1"/>
  <c r="BL286" i="1"/>
  <c r="BJ269" i="1"/>
  <c r="BJ270" i="1"/>
  <c r="BJ271" i="1"/>
  <c r="BJ272" i="1"/>
  <c r="BJ273" i="1"/>
  <c r="BJ274" i="1"/>
  <c r="BJ275" i="1"/>
  <c r="BJ276" i="1"/>
  <c r="BJ277" i="1"/>
  <c r="BJ278" i="1"/>
  <c r="BJ279" i="1"/>
  <c r="BJ280" i="1"/>
  <c r="BJ281" i="1"/>
  <c r="BJ282" i="1"/>
  <c r="BJ283" i="1"/>
  <c r="BJ284" i="1"/>
  <c r="BJ286" i="1"/>
  <c r="BH269" i="1"/>
  <c r="BH270" i="1"/>
  <c r="BH271" i="1"/>
  <c r="BH272" i="1"/>
  <c r="BH273" i="1"/>
  <c r="BH274" i="1"/>
  <c r="BH275" i="1"/>
  <c r="BH276" i="1"/>
  <c r="BH277" i="1"/>
  <c r="BH278" i="1"/>
  <c r="BH279" i="1"/>
  <c r="BH280" i="1"/>
  <c r="BH281" i="1"/>
  <c r="BH282" i="1"/>
  <c r="BH283" i="1"/>
  <c r="BH284" i="1"/>
  <c r="BH286" i="1"/>
  <c r="BF269" i="1"/>
  <c r="BF270" i="1"/>
  <c r="BF271" i="1"/>
  <c r="BF272" i="1"/>
  <c r="BF273" i="1"/>
  <c r="BF274" i="1"/>
  <c r="BF275" i="1"/>
  <c r="BF276" i="1"/>
  <c r="BF277" i="1"/>
  <c r="BF278" i="1"/>
  <c r="BF279" i="1"/>
  <c r="BF280" i="1"/>
  <c r="BF281" i="1"/>
  <c r="BF282" i="1"/>
  <c r="BF283" i="1"/>
  <c r="BF284" i="1"/>
  <c r="BF286" i="1"/>
  <c r="BD269" i="1"/>
  <c r="BD270" i="1"/>
  <c r="BD271" i="1"/>
  <c r="BD272" i="1"/>
  <c r="BD273" i="1"/>
  <c r="BD274" i="1"/>
  <c r="BD275" i="1"/>
  <c r="BD276" i="1"/>
  <c r="BD277" i="1"/>
  <c r="BD278" i="1"/>
  <c r="BD279" i="1"/>
  <c r="BD280" i="1"/>
  <c r="BD281" i="1"/>
  <c r="BD282" i="1"/>
  <c r="BD283" i="1"/>
  <c r="BD284" i="1"/>
  <c r="BD286" i="1"/>
  <c r="BB269" i="1"/>
  <c r="BB270" i="1"/>
  <c r="BB271" i="1"/>
  <c r="BB272" i="1"/>
  <c r="BB273" i="1"/>
  <c r="BB274" i="1"/>
  <c r="BB275" i="1"/>
  <c r="BB276" i="1"/>
  <c r="BB277" i="1"/>
  <c r="BB278" i="1"/>
  <c r="BB279" i="1"/>
  <c r="BB280" i="1"/>
  <c r="BB281" i="1"/>
  <c r="BB282" i="1"/>
  <c r="BB283" i="1"/>
  <c r="BB284" i="1"/>
  <c r="BB286" i="1"/>
  <c r="AV269" i="1"/>
  <c r="AV270" i="1"/>
  <c r="AV271" i="1"/>
  <c r="AV272" i="1"/>
  <c r="AV273" i="1"/>
  <c r="AV274" i="1"/>
  <c r="AV275" i="1"/>
  <c r="AV276" i="1"/>
  <c r="AV277" i="1"/>
  <c r="AV278" i="1"/>
  <c r="AV279" i="1"/>
  <c r="AV280" i="1"/>
  <c r="AV281" i="1"/>
  <c r="AV282" i="1"/>
  <c r="AV283" i="1"/>
  <c r="AV284" i="1"/>
  <c r="AV286" i="1"/>
  <c r="AP269" i="1"/>
  <c r="AP270" i="1"/>
  <c r="AP271" i="1"/>
  <c r="AP272" i="1"/>
  <c r="AP273" i="1"/>
  <c r="AP274" i="1"/>
  <c r="AP275" i="1"/>
  <c r="AP276" i="1"/>
  <c r="AP277" i="1"/>
  <c r="AP278" i="1"/>
  <c r="AP279" i="1"/>
  <c r="AP280" i="1"/>
  <c r="AP281" i="1"/>
  <c r="AP282" i="1"/>
  <c r="AP283" i="1"/>
  <c r="AP284" i="1"/>
  <c r="AP286" i="1"/>
  <c r="AL269" i="1"/>
  <c r="AL270" i="1"/>
  <c r="AL271" i="1"/>
  <c r="AL272" i="1"/>
  <c r="AL273" i="1"/>
  <c r="AL274" i="1"/>
  <c r="AL275" i="1"/>
  <c r="AL276" i="1"/>
  <c r="AL277" i="1"/>
  <c r="AL278" i="1"/>
  <c r="AL279" i="1"/>
  <c r="AL280" i="1"/>
  <c r="AL281" i="1"/>
  <c r="AL282" i="1"/>
  <c r="AL283" i="1"/>
  <c r="AL284" i="1"/>
  <c r="AL286" i="1"/>
  <c r="AJ269" i="1"/>
  <c r="AJ270" i="1"/>
  <c r="AJ271" i="1"/>
  <c r="AJ272" i="1"/>
  <c r="AJ273" i="1"/>
  <c r="AJ274" i="1"/>
  <c r="AJ275" i="1"/>
  <c r="AJ276" i="1"/>
  <c r="AJ277" i="1"/>
  <c r="AJ278" i="1"/>
  <c r="AJ279" i="1"/>
  <c r="AJ280" i="1"/>
  <c r="AJ281" i="1"/>
  <c r="AJ282" i="1"/>
  <c r="AJ283" i="1"/>
  <c r="AJ284" i="1"/>
  <c r="AJ286" i="1"/>
  <c r="AH269" i="1"/>
  <c r="AH270" i="1"/>
  <c r="AH271" i="1"/>
  <c r="AH272" i="1"/>
  <c r="AH273" i="1"/>
  <c r="AH274" i="1"/>
  <c r="AH275" i="1"/>
  <c r="AH276" i="1"/>
  <c r="AH277" i="1"/>
  <c r="AH278" i="1"/>
  <c r="AH279" i="1"/>
  <c r="AH280" i="1"/>
  <c r="AH281" i="1"/>
  <c r="AH282" i="1"/>
  <c r="AH283" i="1"/>
  <c r="AH284" i="1"/>
  <c r="AH286" i="1"/>
  <c r="AF269" i="1"/>
  <c r="AF270" i="1"/>
  <c r="AF271" i="1"/>
  <c r="AF272" i="1"/>
  <c r="AF273" i="1"/>
  <c r="AF274" i="1"/>
  <c r="AF275" i="1"/>
  <c r="AF276" i="1"/>
  <c r="AF277" i="1"/>
  <c r="AF278" i="1"/>
  <c r="AF279" i="1"/>
  <c r="AF280" i="1"/>
  <c r="AF281" i="1"/>
  <c r="AF282" i="1"/>
  <c r="AF283" i="1"/>
  <c r="AF284" i="1"/>
  <c r="AF286" i="1"/>
  <c r="AD269" i="1"/>
  <c r="AD270" i="1"/>
  <c r="AD271" i="1"/>
  <c r="AD272" i="1"/>
  <c r="AD273" i="1"/>
  <c r="AD274" i="1"/>
  <c r="AD275" i="1"/>
  <c r="AD276" i="1"/>
  <c r="AD277" i="1"/>
  <c r="AD278" i="1"/>
  <c r="AD279" i="1"/>
  <c r="AD280" i="1"/>
  <c r="AD281" i="1"/>
  <c r="AD282" i="1"/>
  <c r="AD283" i="1"/>
  <c r="AD284" i="1"/>
  <c r="AD286" i="1"/>
  <c r="AB269" i="1"/>
  <c r="AB270" i="1"/>
  <c r="AB271" i="1"/>
  <c r="AB272" i="1"/>
  <c r="AB273" i="1"/>
  <c r="AB274" i="1"/>
  <c r="AB275" i="1"/>
  <c r="AB276" i="1"/>
  <c r="AB277" i="1"/>
  <c r="AB278" i="1"/>
  <c r="AB279" i="1"/>
  <c r="AB280" i="1"/>
  <c r="AB281" i="1"/>
  <c r="AB282" i="1"/>
  <c r="AB283" i="1"/>
  <c r="AB284" i="1"/>
  <c r="AB286" i="1"/>
  <c r="Z269" i="1"/>
  <c r="Z270" i="1"/>
  <c r="Z271" i="1"/>
  <c r="Z272" i="1"/>
  <c r="Z273" i="1"/>
  <c r="Z274" i="1"/>
  <c r="Z275" i="1"/>
  <c r="Z276" i="1"/>
  <c r="Z277" i="1"/>
  <c r="Z278" i="1"/>
  <c r="Z279" i="1"/>
  <c r="Z280" i="1"/>
  <c r="Z281" i="1"/>
  <c r="Z282" i="1"/>
  <c r="Z283" i="1"/>
  <c r="Z284" i="1"/>
  <c r="Z286" i="1"/>
  <c r="X269" i="1"/>
  <c r="X270" i="1"/>
  <c r="X271" i="1"/>
  <c r="X272" i="1"/>
  <c r="X273" i="1"/>
  <c r="X274" i="1"/>
  <c r="X275" i="1"/>
  <c r="X276" i="1"/>
  <c r="X277" i="1"/>
  <c r="X278" i="1"/>
  <c r="X279" i="1"/>
  <c r="X280" i="1"/>
  <c r="X281" i="1"/>
  <c r="X282" i="1"/>
  <c r="X283" i="1"/>
  <c r="X284" i="1"/>
  <c r="X286" i="1"/>
  <c r="V269" i="1"/>
  <c r="V270" i="1"/>
  <c r="V271" i="1"/>
  <c r="V272" i="1"/>
  <c r="V273" i="1"/>
  <c r="V274" i="1"/>
  <c r="V275" i="1"/>
  <c r="V276" i="1"/>
  <c r="V277" i="1"/>
  <c r="V278" i="1"/>
  <c r="V279" i="1"/>
  <c r="V280" i="1"/>
  <c r="V281" i="1"/>
  <c r="V282" i="1"/>
  <c r="V283" i="1"/>
  <c r="V284" i="1"/>
  <c r="V286" i="1"/>
  <c r="P269" i="1"/>
  <c r="P270" i="1"/>
  <c r="P271" i="1"/>
  <c r="P272" i="1"/>
  <c r="P274" i="1"/>
  <c r="P275" i="1"/>
  <c r="P276" i="1"/>
  <c r="P277" i="1"/>
  <c r="P278" i="1"/>
  <c r="P279" i="1"/>
  <c r="P280" i="1"/>
  <c r="P281" i="1"/>
  <c r="P282" i="1"/>
  <c r="P283" i="1"/>
  <c r="P284" i="1"/>
  <c r="P286" i="1"/>
  <c r="L283" i="1"/>
  <c r="L269" i="1"/>
  <c r="L270" i="1"/>
  <c r="L271" i="1"/>
  <c r="L272" i="1"/>
  <c r="L273" i="1"/>
  <c r="L274" i="1"/>
  <c r="L275" i="1"/>
  <c r="L276" i="1"/>
  <c r="L277" i="1"/>
  <c r="L278" i="1"/>
  <c r="L279" i="1"/>
  <c r="L280" i="1"/>
  <c r="L281" i="1"/>
  <c r="L282" i="1"/>
  <c r="L284" i="1"/>
  <c r="L286" i="1"/>
  <c r="F269" i="1"/>
  <c r="F270" i="1"/>
  <c r="F271" i="1"/>
  <c r="F272" i="1"/>
  <c r="F273" i="1"/>
  <c r="F274" i="1"/>
  <c r="F275" i="1"/>
  <c r="F276" i="1"/>
  <c r="F277" i="1"/>
  <c r="F278" i="1"/>
  <c r="F279" i="1"/>
  <c r="F280" i="1"/>
  <c r="F281" i="1"/>
  <c r="F282" i="1"/>
  <c r="F283" i="1"/>
  <c r="F284" i="1"/>
  <c r="F286" i="1"/>
  <c r="D292" i="1"/>
  <c r="D269" i="1"/>
  <c r="D270" i="1"/>
  <c r="D271" i="1"/>
  <c r="D272" i="1"/>
  <c r="D273" i="1"/>
  <c r="D274" i="1"/>
  <c r="D275" i="1"/>
  <c r="D276" i="1"/>
  <c r="D277" i="1"/>
  <c r="D278" i="1"/>
  <c r="D279" i="1"/>
  <c r="D280" i="1"/>
  <c r="D281" i="1"/>
  <c r="D282" i="1"/>
  <c r="D283" i="1"/>
  <c r="D284" i="1"/>
  <c r="D286" i="1"/>
</calcChain>
</file>

<file path=xl/sharedStrings.xml><?xml version="1.0" encoding="utf-8"?>
<sst xmlns="http://schemas.openxmlformats.org/spreadsheetml/2006/main" count="11084" uniqueCount="2388">
  <si>
    <t>Services</t>
  </si>
  <si>
    <t>AL</t>
  </si>
  <si>
    <t xml:space="preserve"> </t>
  </si>
  <si>
    <t>Basic Sales Tax Rate</t>
  </si>
  <si>
    <t>Agricultural Services</t>
  </si>
  <si>
    <t xml:space="preserve">   Soil prep., custom baling, other ag. services</t>
  </si>
  <si>
    <t>E</t>
  </si>
  <si>
    <t xml:space="preserve">   Veterinary services (both large and small animal)</t>
  </si>
  <si>
    <t xml:space="preserve">   Horse boarding and training (not race horses)</t>
  </si>
  <si>
    <t xml:space="preserve">   Pet grooming</t>
  </si>
  <si>
    <t xml:space="preserve">   Landscaping services (including lawn care)</t>
  </si>
  <si>
    <t>Industrial and Mining Services</t>
  </si>
  <si>
    <t xml:space="preserve">   Metal, non-metal and coal mining services</t>
  </si>
  <si>
    <t xml:space="preserve">   Seismograph &amp; Geophysical Services</t>
  </si>
  <si>
    <t xml:space="preserve">   Oil Field Services</t>
  </si>
  <si>
    <t xml:space="preserve">   Typesetting service; platemaking for the print trade</t>
  </si>
  <si>
    <t>Construction</t>
  </si>
  <si>
    <t xml:space="preserve">   Gross Income of Construction Contractors</t>
  </si>
  <si>
    <t xml:space="preserve">   Carpentry, painting, plumbing and similar trades.</t>
  </si>
  <si>
    <t xml:space="preserve">   Construction service (grading, excavating, etc.)</t>
  </si>
  <si>
    <t xml:space="preserve">   Water well drilling</t>
  </si>
  <si>
    <t>Transportation Services</t>
  </si>
  <si>
    <t xml:space="preserve">   Income from  intrastate transportation of persons</t>
  </si>
  <si>
    <t xml:space="preserve">   Local transit (intra-city) buses</t>
  </si>
  <si>
    <t xml:space="preserve">   Income from taxi operations</t>
  </si>
  <si>
    <t xml:space="preserve">   Intrastate courier service</t>
  </si>
  <si>
    <t xml:space="preserve">   Interstate air courier (billed in-state)</t>
  </si>
  <si>
    <t>Storage</t>
  </si>
  <si>
    <t xml:space="preserve">       Automotive storage</t>
  </si>
  <si>
    <t xml:space="preserve">       Food storage</t>
  </si>
  <si>
    <t xml:space="preserve">       Fur storage</t>
  </si>
  <si>
    <t xml:space="preserve">       Household goods storage</t>
  </si>
  <si>
    <t xml:space="preserve">       Mini -storage</t>
  </si>
  <si>
    <t xml:space="preserve">       Cold storage</t>
  </si>
  <si>
    <t xml:space="preserve">   Marina Service (docking, storage, cleaning, repair)</t>
  </si>
  <si>
    <t xml:space="preserve">   Marine towing service (incl. tugboats)</t>
  </si>
  <si>
    <t xml:space="preserve">   Travel agent services</t>
  </si>
  <si>
    <t xml:space="preserve">   Packing and crating</t>
  </si>
  <si>
    <t>Utility Service - Industrial Use</t>
  </si>
  <si>
    <t xml:space="preserve">      Intrastate telephone &amp; telegraph</t>
  </si>
  <si>
    <t xml:space="preserve">      Interstate telephone &amp; telegraph</t>
  </si>
  <si>
    <t xml:space="preserve">      Cellular telephone services</t>
  </si>
  <si>
    <t xml:space="preserve">      Electricity</t>
  </si>
  <si>
    <t xml:space="preserve">      Water</t>
  </si>
  <si>
    <t xml:space="preserve">      Natural gas</t>
  </si>
  <si>
    <t xml:space="preserve">      Other fuel (including heating oil)</t>
  </si>
  <si>
    <t xml:space="preserve">      Sewer and refuse, industrial</t>
  </si>
  <si>
    <t xml:space="preserve">                    - Residential Use</t>
  </si>
  <si>
    <t xml:space="preserve">      Sewer and refuse, residential</t>
  </si>
  <si>
    <t>Finance, Insurance and Real Estate</t>
  </si>
  <si>
    <t xml:space="preserve">   Service charges of banking institutions</t>
  </si>
  <si>
    <t xml:space="preserve">   Insurance services</t>
  </si>
  <si>
    <t xml:space="preserve">   Investment counseling</t>
  </si>
  <si>
    <t xml:space="preserve">   Loan broker fees</t>
  </si>
  <si>
    <t xml:space="preserve">   Property sales agents (real estate or personal)</t>
  </si>
  <si>
    <t xml:space="preserve">   Real estate management fees (rental agents)</t>
  </si>
  <si>
    <t xml:space="preserve">   Real estate title abstract services</t>
  </si>
  <si>
    <t xml:space="preserve">   Tickertape reporting (financial reporting)</t>
  </si>
  <si>
    <t xml:space="preserve"> Personal Services</t>
  </si>
  <si>
    <t xml:space="preserve">        Barber shops and beauty parlors</t>
  </si>
  <si>
    <t xml:space="preserve">        Carpet and upholstery cleaning</t>
  </si>
  <si>
    <t xml:space="preserve">        Dating services</t>
  </si>
  <si>
    <t xml:space="preserve">        Debt counseling</t>
  </si>
  <si>
    <t xml:space="preserve">        Diaper service</t>
  </si>
  <si>
    <t xml:space="preserve">        Income from funeral services</t>
  </si>
  <si>
    <t xml:space="preserve">        Fishing and hunting guide services</t>
  </si>
  <si>
    <t xml:space="preserve">        Garment services (altering &amp; repairing)</t>
  </si>
  <si>
    <t xml:space="preserve"> Personal Services (continued)</t>
  </si>
  <si>
    <t xml:space="preserve">        Gift and package wrapping service</t>
  </si>
  <si>
    <t xml:space="preserve">        Health clubs, tanning parlors, reducing salons</t>
  </si>
  <si>
    <t xml:space="preserve">        Laundry and dry cleaning services, coin-op</t>
  </si>
  <si>
    <t xml:space="preserve">        Laundry and dry cleaning services, non-coin op</t>
  </si>
  <si>
    <t xml:space="preserve">        Massage services</t>
  </si>
  <si>
    <t xml:space="preserve">        900 Number services</t>
  </si>
  <si>
    <t xml:space="preserve">        Personal instruction (dance, golf, tennis, etc.)</t>
  </si>
  <si>
    <t xml:space="preserve">        Shoe repair</t>
  </si>
  <si>
    <t xml:space="preserve">        Swimming pool cleaning &amp; maintenance</t>
  </si>
  <si>
    <t xml:space="preserve">        Tax return preparation</t>
  </si>
  <si>
    <t xml:space="preserve">        Tuxedo rental</t>
  </si>
  <si>
    <t xml:space="preserve">        Water softening and conditioning</t>
  </si>
  <si>
    <t xml:space="preserve"> Business Services</t>
  </si>
  <si>
    <t xml:space="preserve">   Sales of advertising time or space:</t>
  </si>
  <si>
    <t xml:space="preserve">       Billboards</t>
  </si>
  <si>
    <t xml:space="preserve">       Radio &amp; television, national advertising</t>
  </si>
  <si>
    <t xml:space="preserve">       Radio &amp; television, local advertising</t>
  </si>
  <si>
    <t xml:space="preserve">       Newspaper</t>
  </si>
  <si>
    <t xml:space="preserve">       Magazine</t>
  </si>
  <si>
    <t xml:space="preserve">   Advertising  agency fees (not ad placement)</t>
  </si>
  <si>
    <t xml:space="preserve">   Armored car services</t>
  </si>
  <si>
    <t xml:space="preserve">   Bail bond fees</t>
  </si>
  <si>
    <t xml:space="preserve">   Check &amp; debt collection</t>
  </si>
  <si>
    <t xml:space="preserve">   Commercial art and graphic design.</t>
  </si>
  <si>
    <t xml:space="preserve">   Commercial linen supply</t>
  </si>
  <si>
    <t xml:space="preserve">   Credit information, credit bureaus</t>
  </si>
  <si>
    <t xml:space="preserve">   Employment agencies</t>
  </si>
  <si>
    <t xml:space="preserve">   Interior design and decorating</t>
  </si>
  <si>
    <t xml:space="preserve">   Maintenance and janitorial services</t>
  </si>
  <si>
    <t xml:space="preserve">   Lobbying and consulting</t>
  </si>
  <si>
    <t xml:space="preserve">   Marketing</t>
  </si>
  <si>
    <t xml:space="preserve">   Exterminating (includes termite services)</t>
  </si>
  <si>
    <t xml:space="preserve">   Photocopying services</t>
  </si>
  <si>
    <t xml:space="preserve">   Photo finishing</t>
  </si>
  <si>
    <t xml:space="preserve">   Printing</t>
  </si>
  <si>
    <t xml:space="preserve">   Private investigation (detective) services</t>
  </si>
  <si>
    <t xml:space="preserve"> Business Services (continued)</t>
  </si>
  <si>
    <t xml:space="preserve">   Process server fees</t>
  </si>
  <si>
    <t xml:space="preserve">   Public relations, management consulting</t>
  </si>
  <si>
    <t xml:space="preserve">   Secretarial and court reporting services</t>
  </si>
  <si>
    <t xml:space="preserve">   Security services</t>
  </si>
  <si>
    <t xml:space="preserve">   Sign construction and installation</t>
  </si>
  <si>
    <t xml:space="preserve">   Telemarketing services on contract</t>
  </si>
  <si>
    <t xml:space="preserve">   Telephone answering service</t>
  </si>
  <si>
    <t xml:space="preserve">   Temporary help agencies</t>
  </si>
  <si>
    <t xml:space="preserve">   Test laboratories (excluding medical)</t>
  </si>
  <si>
    <t xml:space="preserve">   Tire recapping and repairing</t>
  </si>
  <si>
    <t xml:space="preserve">   Window cleaning</t>
  </si>
  <si>
    <t>Computer:</t>
  </si>
  <si>
    <t xml:space="preserve">    Software - package or canned program</t>
  </si>
  <si>
    <t xml:space="preserve">    Software - modifications to canned program</t>
  </si>
  <si>
    <t xml:space="preserve">    Software - custom programs - material</t>
  </si>
  <si>
    <t xml:space="preserve">    Software - custom programs - professional serv.</t>
  </si>
  <si>
    <t xml:space="preserve">    Internet Service Providers-Dialup</t>
  </si>
  <si>
    <t xml:space="preserve">    Internet Service Providers-DSL or other broadband</t>
  </si>
  <si>
    <t xml:space="preserve">    Information services</t>
  </si>
  <si>
    <t xml:space="preserve">    Data processing services</t>
  </si>
  <si>
    <t xml:space="preserve">    Mainframe computer access and processing serv.</t>
  </si>
  <si>
    <t>Computer Online Services:</t>
  </si>
  <si>
    <t>Automotive Services</t>
  </si>
  <si>
    <t xml:space="preserve">   Automotive washing and waxing.</t>
  </si>
  <si>
    <t xml:space="preserve">   Automotive road service and towing services</t>
  </si>
  <si>
    <t xml:space="preserve">   Auto service. except repairs, incl. painting &amp; lube</t>
  </si>
  <si>
    <t xml:space="preserve">   Parking lots &amp; garages</t>
  </si>
  <si>
    <t xml:space="preserve">   Automotive rustproofing &amp; undercoating.</t>
  </si>
  <si>
    <t>Admissions &amp; Amusements</t>
  </si>
  <si>
    <t xml:space="preserve">      Pari-mutuel racing events.</t>
  </si>
  <si>
    <t xml:space="preserve">      Amusement park admission &amp; rides</t>
  </si>
  <si>
    <t xml:space="preserve">      Billiard parlors</t>
  </si>
  <si>
    <t xml:space="preserve">      Bowling alleys</t>
  </si>
  <si>
    <t xml:space="preserve">      Cable TV services</t>
  </si>
  <si>
    <t xml:space="preserve">      Direct Satellite TV</t>
  </si>
  <si>
    <t xml:space="preserve">      Circuses and fairs -- admission and games</t>
  </si>
  <si>
    <t xml:space="preserve">      Coin operated video games</t>
  </si>
  <si>
    <t xml:space="preserve">      Admission to school and college sports events</t>
  </si>
  <si>
    <t xml:space="preserve">      Membership fees in private clubs.</t>
  </si>
  <si>
    <t xml:space="preserve">      Admission to cultural events</t>
  </si>
  <si>
    <t xml:space="preserve">      Pinball and other mechanical amusements</t>
  </si>
  <si>
    <t xml:space="preserve">      Admission to professional sports events</t>
  </si>
  <si>
    <t xml:space="preserve">      Rental of films and tapes by theaters</t>
  </si>
  <si>
    <t>Professional Services</t>
  </si>
  <si>
    <t xml:space="preserve">     Accounting and bookkeeping</t>
  </si>
  <si>
    <t xml:space="preserve">     Architects</t>
  </si>
  <si>
    <t xml:space="preserve">     Attorneys</t>
  </si>
  <si>
    <t xml:space="preserve">     Dentists</t>
  </si>
  <si>
    <t xml:space="preserve">     Engineers</t>
  </si>
  <si>
    <t xml:space="preserve">     Land surveying</t>
  </si>
  <si>
    <t xml:space="preserve">     Medical test laboratories</t>
  </si>
  <si>
    <t xml:space="preserve">     Nursing services out-of-hospital</t>
  </si>
  <si>
    <t xml:space="preserve">     Physicians</t>
  </si>
  <si>
    <t>Leases and Rentals</t>
  </si>
  <si>
    <t xml:space="preserve">    Personal property, short term (generally)</t>
  </si>
  <si>
    <t xml:space="preserve">    Personal property, long term (generally)</t>
  </si>
  <si>
    <t xml:space="preserve">    Bulldozers, draglines and const. mach., short term</t>
  </si>
  <si>
    <t xml:space="preserve">    Bulldozers, draglines and const. mach., long term</t>
  </si>
  <si>
    <t xml:space="preserve">    Rental of hand tools to licensed contractors.</t>
  </si>
  <si>
    <t xml:space="preserve">    Short term automobile rental</t>
  </si>
  <si>
    <t xml:space="preserve">    Long term automobile lease</t>
  </si>
  <si>
    <t xml:space="preserve">    Limousine service (with driver)</t>
  </si>
  <si>
    <t xml:space="preserve">    Aircraft rental to individual pilots, short term</t>
  </si>
  <si>
    <t xml:space="preserve">    Aircraft rental to individual pilots, long term</t>
  </si>
  <si>
    <t xml:space="preserve">    Chartered flights (with pilot)</t>
  </si>
  <si>
    <t xml:space="preserve">    Hotels, motels, lodging houses</t>
  </si>
  <si>
    <t xml:space="preserve">    Trailer parks - overnight</t>
  </si>
  <si>
    <t>Fabrication, Installation and Repair Services</t>
  </si>
  <si>
    <t xml:space="preserve">    Custom fabrication labor</t>
  </si>
  <si>
    <t xml:space="preserve">    Repair material, generally</t>
  </si>
  <si>
    <t xml:space="preserve">    Repair labor, generally</t>
  </si>
  <si>
    <t xml:space="preserve">    Labor charges on repair of aircraft</t>
  </si>
  <si>
    <t xml:space="preserve">    Labor charges - repairs to interstate vessels </t>
  </si>
  <si>
    <t xml:space="preserve">    Labor charges - repairs to intrastate vessels</t>
  </si>
  <si>
    <t xml:space="preserve">    Labor - repairs to commercial fishing vessels</t>
  </si>
  <si>
    <t xml:space="preserve">    Labor charges on repairs to railroad rolling stock</t>
  </si>
  <si>
    <t xml:space="preserve">    Labor charges on repairs to motor vehicles</t>
  </si>
  <si>
    <t xml:space="preserve">    Labor on radio/TV repairs; other electronic equip.</t>
  </si>
  <si>
    <t xml:space="preserve">    Labor charges - repairs other tangible property</t>
  </si>
  <si>
    <t xml:space="preserve">    Labor - repairs or remodeling of real property</t>
  </si>
  <si>
    <t xml:space="preserve">    Labor charges on repairs delivered under warranty</t>
  </si>
  <si>
    <t xml:space="preserve">    Service contracts sold at the time of sale of TPP.</t>
  </si>
  <si>
    <t xml:space="preserve">    Installation charges by persons selling property</t>
  </si>
  <si>
    <t xml:space="preserve">    Installation charges - other than seller of goods</t>
  </si>
  <si>
    <t xml:space="preserve">    Custom processing (on customer's property)</t>
  </si>
  <si>
    <t xml:space="preserve">    Custom meat slaughtering, cutting and wrapping</t>
  </si>
  <si>
    <t xml:space="preserve">    Taxidermy</t>
  </si>
  <si>
    <t xml:space="preserve">    Welding labor (fabrication and repair)</t>
  </si>
  <si>
    <t>OTHER TAXED SERVICES</t>
  </si>
  <si>
    <t xml:space="preserve">   Do you impose sales tax on other services not listed?</t>
  </si>
  <si>
    <t>No</t>
  </si>
  <si>
    <t>N/A</t>
  </si>
  <si>
    <t>Yes</t>
  </si>
  <si>
    <t>ADDITIONAL SALES/USE TAX QUESTIONS</t>
  </si>
  <si>
    <t xml:space="preserve">Does your state tax tangible personal property that is </t>
  </si>
  <si>
    <t>purchased for rental or lease? (Yes/No) please explain.</t>
  </si>
  <si>
    <t>Does your state tax the gross receipts from tangible</t>
  </si>
  <si>
    <t xml:space="preserve">personal property rentals or leases? (Yes/No) Please </t>
  </si>
  <si>
    <t>explain.</t>
  </si>
  <si>
    <t xml:space="preserve">   </t>
  </si>
  <si>
    <t xml:space="preserve">Does your state tax shipping and delivery charges for </t>
  </si>
  <si>
    <t>tangible personal property? (Yes/No) Please explain.</t>
  </si>
  <si>
    <t xml:space="preserve">     Totals</t>
  </si>
  <si>
    <t xml:space="preserve">        Agricultural Services</t>
  </si>
  <si>
    <t xml:space="preserve">        Industrial and mining services</t>
  </si>
  <si>
    <t xml:space="preserve">        Construction</t>
  </si>
  <si>
    <t xml:space="preserve">        Utilities</t>
  </si>
  <si>
    <t xml:space="preserve">        Transportation</t>
  </si>
  <si>
    <t xml:space="preserve">        Storage</t>
  </si>
  <si>
    <t xml:space="preserve">        F.I.R.E.</t>
  </si>
  <si>
    <t xml:space="preserve">        Personal services</t>
  </si>
  <si>
    <t xml:space="preserve">        Business services</t>
  </si>
  <si>
    <t xml:space="preserve">        Computer services</t>
  </si>
  <si>
    <t xml:space="preserve">        Automotive services</t>
  </si>
  <si>
    <t xml:space="preserve">        Admissions and amusements</t>
  </si>
  <si>
    <t xml:space="preserve">        Professional services</t>
  </si>
  <si>
    <t xml:space="preserve">        Leases</t>
  </si>
  <si>
    <t xml:space="preserve">        Fabrication, repair and installation</t>
  </si>
  <si>
    <t xml:space="preserve">        Miscellaneous</t>
  </si>
  <si>
    <t xml:space="preserve">      Non-exempt entries</t>
  </si>
  <si>
    <t xml:space="preserve">    Online Data processing services</t>
  </si>
  <si>
    <t xml:space="preserve">    Software - Downloaded </t>
  </si>
  <si>
    <t xml:space="preserve">    Books - Downloaded </t>
  </si>
  <si>
    <t xml:space="preserve">    Music - Downloaded </t>
  </si>
  <si>
    <t xml:space="preserve">    Movies/Digital Video - Downloaded </t>
  </si>
  <si>
    <t xml:space="preserve">    Other Electronic Goods - Downloaded </t>
  </si>
  <si>
    <r>
      <t xml:space="preserve">    Streaming Music/Audio Services </t>
    </r>
    <r>
      <rPr>
        <sz val="10"/>
        <color indexed="10"/>
        <rFont val="Verdana"/>
        <family val="2"/>
      </rPr>
      <t>new</t>
    </r>
  </si>
  <si>
    <r>
      <t xml:space="preserve">    Streaming Video Services </t>
    </r>
    <r>
      <rPr>
        <sz val="10"/>
        <color indexed="10"/>
        <rFont val="Verdana"/>
        <family val="2"/>
      </rPr>
      <t>new</t>
    </r>
  </si>
  <si>
    <t xml:space="preserve">      Rental of DVD/tapes for home viewing 
        [includes delivery by mail or vending machine]</t>
  </si>
  <si>
    <r>
      <t xml:space="preserve">TAXATION OF CLOUD COMPUTER SERVICES     </t>
    </r>
    <r>
      <rPr>
        <b/>
        <sz val="14"/>
        <color indexed="10"/>
        <rFont val="Calibri"/>
        <family val="2"/>
      </rPr>
      <t>NEW</t>
    </r>
  </si>
  <si>
    <t>Software as a Services, Generally (Remote Access to Hosted Software)</t>
  </si>
  <si>
    <t xml:space="preserve">  - Remote Access to Hosted Software - Personal Use</t>
  </si>
  <si>
    <t xml:space="preserve">  - Remote Access to Hosted Software - Business Use</t>
  </si>
  <si>
    <t xml:space="preserve">  - Remote Access to Hosted Business Custom Applications</t>
  </si>
  <si>
    <t>Infrastructure as Service, Generally</t>
  </si>
  <si>
    <t xml:space="preserve">  - Personal Cloud Storage/Backup</t>
  </si>
  <si>
    <t xml:space="preserve">  - Business Cloud Storage/Backup</t>
  </si>
  <si>
    <t xml:space="preserve">  - Business Data Warehouses</t>
  </si>
  <si>
    <t xml:space="preserve">  - Ecommerce Site/Webserver Hosting</t>
  </si>
  <si>
    <t xml:space="preserve">  - Provision of Virtual Computing Capacity</t>
  </si>
  <si>
    <t xml:space="preserve">       Computer Online Services</t>
  </si>
  <si>
    <t>NAIC</t>
  </si>
  <si>
    <t>237/238</t>
  </si>
  <si>
    <t>71393/811490</t>
  </si>
  <si>
    <t>52392/3</t>
  </si>
  <si>
    <t>812111/2</t>
  </si>
  <si>
    <t>812199/713940</t>
  </si>
  <si>
    <t>611610/20</t>
  </si>
  <si>
    <t>56141/561492</t>
  </si>
  <si>
    <t>326212/811198</t>
  </si>
  <si>
    <t>541511/2</t>
  </si>
  <si>
    <t>711190/711310</t>
  </si>
  <si>
    <t>713910/40</t>
  </si>
  <si>
    <t>72111/9</t>
  </si>
  <si>
    <t>* Exempt if there is no transfer of tangible personal property</t>
  </si>
  <si>
    <t>*  Exempt from sales tax.  Subject to 6% utility tax.</t>
  </si>
  <si>
    <t>*  Exempt from sales tax.  Subject to separate utility tax.</t>
  </si>
  <si>
    <t>*  Exempt from sales tax.  Subject to 6% Mobile Communication Services Tax.</t>
  </si>
  <si>
    <t>*  Exempt from sales tax.  Subject to 4% utility tax.</t>
  </si>
  <si>
    <t xml:space="preserve">*  Exempt from sales tax.  Subject to 4% utility tax. </t>
  </si>
  <si>
    <t>*  Merchandise and materials taxable, service is exempt</t>
  </si>
  <si>
    <t>*  Subject to Rental tax.</t>
  </si>
  <si>
    <t>*  Taxed if a retail sale of tangible personal property; exempt if only a sale of interior design services.</t>
  </si>
  <si>
    <t>* Internet Access is Exempt</t>
  </si>
  <si>
    <t>* Subject to 6% Utility Tax</t>
  </si>
  <si>
    <t>* Certain wagers taxed under Pari-mutuel pool tax</t>
  </si>
  <si>
    <t>*Subject to Rental tax.</t>
  </si>
  <si>
    <t xml:space="preserve">* Exempt from sales tax; taxed at 4% rental tax levied on the lessor. </t>
  </si>
  <si>
    <t xml:space="preserve">* Exempt from sales tax; taxed at 1.5% rental tax levied on the lessor. </t>
  </si>
  <si>
    <t>*Exempt from sales tax; taxed at 4% lodgings tax unless county is within the Alabama Mountain Lakes Association area where tax is 5%.  Over 180 days continuous occupancy exempt.</t>
  </si>
  <si>
    <t>*  Labor cost included in basis of final product.</t>
  </si>
  <si>
    <t>*  Exempt if separately stated.</t>
  </si>
  <si>
    <t>*  Materials taxed at 4% to service providers.</t>
  </si>
  <si>
    <t>*  Identifiable parts and materials only taxable.</t>
  </si>
  <si>
    <t>*  Mobile Communication Services Tax at 6%; tax basis -- recurring access charges and local air time only.</t>
  </si>
  <si>
    <t>Exempt, unless capacity used on computer hardware physically located in Alabama.</t>
  </si>
  <si>
    <t>*  Property purchased for the purpose of leasing is exempt from sales tax.  (Wholesale sale)</t>
  </si>
  <si>
    <t>*  Gross proceeds from leasing tangible personal property are subject to rental tax.</t>
  </si>
  <si>
    <t>*  Taxable if delivered in the seller's vehicle (whether owned or leased).  Exempt if shipping charges are separately stated, and the U.S. Postal Service or other common carrier deliver.</t>
  </si>
  <si>
    <t>* If shown as taxable for sales tax, the general rate is applicable unless otherwise noted.</t>
  </si>
  <si>
    <t>* Product would be taxable at the 2% general sales tax rate, but service is exempt.</t>
  </si>
  <si>
    <t>* Materials taxable, labor exempt.</t>
  </si>
  <si>
    <t xml:space="preserve">* Taxable pursuant to an Administrative Law Judge Opinion. </t>
  </si>
  <si>
    <t>* Under review</t>
  </si>
  <si>
    <t>* Exempt as long as they were used through remote access unless there is an option to download the software to a personal or business device located in Alabama.</t>
  </si>
  <si>
    <t>*Custom software programming are considered professional services and would not be subject to tax regardless of the manner or the medium of transfer to the customer.</t>
  </si>
  <si>
    <t>* Storage/Backup provided through the cloud would not be subject to sales tax in Alabama.</t>
  </si>
  <si>
    <t>* Physical computer hardware located in Alabama used for business data warehouse applications would be subject to sales tax.  Business data warehouses on which information is stored on hardware located outside of Alabama and accessed remotely would not be subject to sales tax.</t>
  </si>
  <si>
    <t xml:space="preserve">*  Many Alaskan cities levy sales taxes. Generally, these sales taxes apply to first $500 or $1,000 goods and services unless specifically exempted.  The rate ranges from 1% to 6%.  </t>
  </si>
  <si>
    <t>*  Municipalities can impose tax on hotels, motels.  Anchorage and Fairbanks Northstar Borough, for instance, impose tax at 8% on transient accommodations.</t>
  </si>
  <si>
    <t>T</t>
  </si>
  <si>
    <t>.</t>
  </si>
  <si>
    <t>&gt;0</t>
  </si>
  <si>
    <t>AK</t>
  </si>
  <si>
    <t>AR</t>
  </si>
  <si>
    <r>
      <t xml:space="preserve">*   The statewide sales tax rate is comprised of various increments.  Allocation is:  </t>
    </r>
    <r>
      <rPr>
        <b/>
        <sz val="14"/>
        <rFont val="Calibri"/>
        <family val="2"/>
        <scheme val="minor"/>
      </rPr>
      <t>3.9375%</t>
    </r>
    <r>
      <rPr>
        <sz val="14"/>
        <rFont val="Calibri"/>
        <family val="2"/>
        <scheme val="minor"/>
      </rPr>
      <t xml:space="preserve"> to the state general fund, </t>
    </r>
    <r>
      <rPr>
        <b/>
        <sz val="14"/>
        <rFont val="Calibri"/>
        <family val="2"/>
        <scheme val="minor"/>
      </rPr>
      <t>.50%</t>
    </r>
    <r>
      <rPr>
        <sz val="14"/>
        <rFont val="Calibri"/>
        <family val="2"/>
        <scheme val="minor"/>
      </rPr>
      <t xml:space="preserve"> to a local revenue fund, </t>
    </r>
    <r>
      <rPr>
        <b/>
        <sz val="14"/>
        <rFont val="Calibri"/>
        <family val="2"/>
        <scheme val="minor"/>
      </rPr>
      <t>.50%</t>
    </r>
    <r>
      <rPr>
        <sz val="14"/>
        <rFont val="Calibri"/>
        <family val="2"/>
        <scheme val="minor"/>
      </rPr>
      <t xml:space="preserve"> to a local public safety fund, </t>
    </r>
    <r>
      <rPr>
        <b/>
        <sz val="14"/>
        <rFont val="Calibri"/>
        <family val="2"/>
        <scheme val="minor"/>
      </rPr>
      <t>1.0625%</t>
    </r>
    <r>
      <rPr>
        <sz val="14"/>
        <rFont val="Calibri"/>
        <family val="2"/>
        <scheme val="minor"/>
      </rPr>
      <t xml:space="preserve"> to a second local public safety fund, and </t>
    </r>
    <r>
      <rPr>
        <b/>
        <sz val="14"/>
        <rFont val="Calibri"/>
        <family val="2"/>
        <scheme val="minor"/>
      </rPr>
      <t>1.25%</t>
    </r>
    <r>
      <rPr>
        <sz val="14"/>
        <rFont val="Calibri"/>
        <family val="2"/>
        <scheme val="minor"/>
      </rPr>
      <t xml:space="preserve"> to local and county governments for a total statewide tax of 7.25%.  In addition, individual cities, counties and special district may impose local taxes of up to an additional 2.0%.  The tax rate in the Tax Rate column is shown as the statewide rate.  The rate will be higher if the location where the sale takes place has additional district taxes.</t>
    </r>
  </si>
  <si>
    <t xml:space="preserve">* Typesetting services are nontaxable.  Fabrication of plates and film for printing is subject to tax.       </t>
  </si>
  <si>
    <t xml:space="preserve">*  Construction contractors are generally consumers of "materials" furnished and retailers of "fixtures."  Services are not taxable (except jobsite fabrication of fixtures).   </t>
  </si>
  <si>
    <t xml:space="preserve">*  Construction contractors are generally consumers of "materials" furnished and retailers of "fixtures."  Services are not taxable (except jobsite fabrication of fixtures).     </t>
  </si>
  <si>
    <t xml:space="preserve">*  Construction contractors are generally consumers of "materials" furnished and retailers of "fixtures."  Services are not taxable (except jobsite fabrication of fixtures). </t>
  </si>
  <si>
    <t>* Charges for transportation services by an independent contract or common carrier are not subject to tax.  However, charges for transportation may be taxable when a retailer sells tangible personal property and the retailer delivers the property with its own vehicle.</t>
  </si>
  <si>
    <t xml:space="preserve">* (911) Emergency telephone user's surcharge is exempt from sales &amp; use tax. Intrastate charges are subject to excise tax.  Current rate is .75%. This rate (.75%) will be effective until Dec 31, 2017. </t>
  </si>
  <si>
    <t>* Sales of cellular telephones are subject to sales tax.  Cellular phone service is taxed the same as other phone service for 911 surcharge purposes.  However, service is not subject to sales &amp; use tax.   New tax imposed on sales of prepaid mobile telephony services operative January 1, 2016.  Rate is subject to change each year.  Current statewide rate is 5.90%</t>
  </si>
  <si>
    <t>*  Exempt from sales and use tax when delivered to consumers through mains, lines, or pipes.  The electrical energy surcharge applies to the consumption of electrical energy in this state.  Current rate is $.00022/kwh.</t>
  </si>
  <si>
    <t>* Exempt when delivered by mains, lines or pipes or as bottled water.</t>
  </si>
  <si>
    <t xml:space="preserve">* Exempt when delivered as a gas through mains, lines and pipes.  The natural gas surcharge applies to the consumption of natural gas in this state.  Rate varies depending on the classification of the consumer.  </t>
  </si>
  <si>
    <t>*  Generally taxable, except for liquid petroleum gas (LPG) when used for by a qualified person in an agricultural activity.</t>
  </si>
  <si>
    <t>* The integrated waste management fee applies to the disposal of solid waste at a disposal site.  Current rate: $1.40/ton.</t>
  </si>
  <si>
    <t>* Same as for industrial use.</t>
  </si>
  <si>
    <t>*  Generally taxable, except for liquid petroleum gas (LPG) when used for household use in a primary residence.</t>
  </si>
  <si>
    <t xml:space="preserve">*  Insurance premiums subject to separate tax, generally 2.35% of gross premiums.  Ocean marine insurers are taxed at 5% of underwriting income. </t>
  </si>
  <si>
    <t>* Services provided by a barber or beauty shop are not taxable.  However, such establishments are retailers of property sold to customers when not part of the services rendered, e.g., bottles of hair conditioner, combs, etc.</t>
  </si>
  <si>
    <t>* Generally, a temporary use of tangible personal property for consideration is considered to be a taxable lease.  However, if an essential part of lease agreement is laundering or cleaning of the diapers, the charges for the lease are not taxable.  Instead, the lessor is considered a consumer of the diapers and tax applies to purchased price of the rental inventory.</t>
  </si>
  <si>
    <t xml:space="preserve">*  Tax applies to the gross receipts from the sale of caskets, boxes, vaults, and clothing and  to specific charges for tangible property.  Separately stated charges for funereal services are not subject to tax. </t>
  </si>
  <si>
    <t>*  Alterations to new clothing are generally taxable.  However, if the alterations are performed by a cleaning or dyeing business, the charges are not taxable unless gross receipts from the alteration service are over a specified percentage of total gross receipts. Alterations or repairs on used clothing not taxable.</t>
  </si>
  <si>
    <t xml:space="preserve">*  Charges for gift wrapping are generally taxable.  </t>
  </si>
  <si>
    <t>* See remarks for No. 60 - Garment Services</t>
  </si>
  <si>
    <t>* Unless taxable under telephone tax laws. See No. 29.</t>
  </si>
  <si>
    <t>*  Repair labor is not taxable, but shoe repairmen are retailers of the materials provided with repair work.  If a single charge is made for both labor and materials, 25% of total charge is taxable as retail sale of materials.</t>
  </si>
  <si>
    <t xml:space="preserve">*  Lessors have option to pay tax on the purchase price with subsequent lease payments not taxable if the tuxedos are leased in substantially the same form as acquired.  </t>
  </si>
  <si>
    <t>* If providing conditioning unit, then it is a leasee/lessor issue (see tuxedo rental note).</t>
  </si>
  <si>
    <t>* Tax applies to any sales of tangible personal property.  If an advertising agency bills a lump-sum charge that includes both services and tangible personal property, a reasonable portion of the charge must be allocated to the sales price of the property and taxed.</t>
  </si>
  <si>
    <t xml:space="preserve">* Services provided prior to a client's approval for completing a final work of art are not taxable.  Services connected with the creation of the final work of art are taxable, provided the artwork is delivered as tangible personal property.  Artwork delivered electronically is not subject to tax.  Sales of copyrights are, under certain circumstances, not taxable.   </t>
  </si>
  <si>
    <t xml:space="preserve">* Generally, a temporary use of tangible personal property for consideration is considered to be a taxable lease.  However, if an essential part of lease agreement is laundering or cleaning of the linens, the charges for the lease are not taxable.  Instead, the lessor is considered a consumer of the linens and tax applies to purchased price of the rental inventory. </t>
  </si>
  <si>
    <t>* Tax does not apply to the charges of an interior decorator when there is no sale of tangible personal property in connection with the charge.</t>
  </si>
  <si>
    <t>* Packaging and crating services are not taxable provided the packer separately states the charge for services.  Packagers are typically regarded as consumers of the packaging materials.  However, the packager may choose to sell packing and crating materials to its customer for a separate charge.</t>
  </si>
  <si>
    <t>*  Charges for copies are taxable.</t>
  </si>
  <si>
    <t xml:space="preserve">*  Tax applies to all film processing charges other than separately stated charges for the negative development of customer furnished film.   </t>
  </si>
  <si>
    <t>* Fabrication of printed material is generally subject to tax.  However, certain exemptions apply, such as to printed sales messages.</t>
  </si>
  <si>
    <t>*  Charges for individually typed material not taxable.  Sales of mechanically duplicated material generally taxable.</t>
  </si>
  <si>
    <t>* Depending on the type of sign, it may be treated as either a fixture or a material.  A construction contractor is generally consumer of "materials" and retailer of "fixture" furnished and installed.  Tax is due on charges for any sign qualifying as a fixture.</t>
  </si>
  <si>
    <t>* Customer's own tires - Parts and materials only taxable; if a lump sum charge is made, 75% of total charge is taxable as retail sales of material.</t>
  </si>
  <si>
    <t>*  Taxable if delivered as tangible personal property.  Software delivered electronically is not taxable.</t>
  </si>
  <si>
    <t>*  Modifications are taxable if delivered as tangible personal property and not separately stated.  Modifications delivered electronically or separately stated are not subject to tax.</t>
  </si>
  <si>
    <t>*  Custom computer programs are generally exempt.  Additional copies of custom software or materials are taxable, provided they are delivered as tangible personal property.</t>
  </si>
  <si>
    <t>*   Tax does not apply to services when the tangible personal property transferred is incidental to the performance of the service   However, tax does apply to copies of original documents, and to the conversion of customer furnished data when the object of the transaction is obtaining the data in another physical form of recordation.</t>
  </si>
  <si>
    <t>* These services are generally all exempt from sales and use tax provided no tangible personal property is actually transferred in connection with these services.</t>
  </si>
  <si>
    <t>* Tax applies to sales of tangible personal property transferred to a customer as part of the service.  The provider must separately state the charges for parts and materials and tax those charges.</t>
  </si>
  <si>
    <t>* If applied to a new car, tax applies to entire charge.  If the car is used, tax applies to separately stated charges for parts and materials furnished.</t>
  </si>
  <si>
    <t>*  Taxable.</t>
  </si>
  <si>
    <t xml:space="preserve">* Charges for rentals and leases of property are subject to tax except for property used for less than one day on the premises of the lessor with a rental of less than $20.  If a lessor makes timely election to do so, the lessor may pay tax on the purchase price of the lease inventory rather than on rentals provided the property is leased in substantially the same form as acquired by the lessor.  </t>
  </si>
  <si>
    <t xml:space="preserve">* If a lessor makes timely election to do so, the lessor may pay tax on the purchase price of the lease inventory rather than on rentals provided the property is leased in substantially the same form as acquired by the lessor. </t>
  </si>
  <si>
    <t>* If a lessor makes timely election to do so, the lessor may pay tax on the purchase price of the lease inventory rather than on rentals provided the property is leased in substantially the same form as acquired by the lessor.</t>
  </si>
  <si>
    <t>* If cannot lease limo without driver, not a lease.  Limo service is consumer of limo and tax applies to the sale of the limo, not to limo service.</t>
  </si>
  <si>
    <t>* Sale to lessor at retail and subject to tax unless lessor makes timely irrevocable election to pay tax on fair rental value.</t>
  </si>
  <si>
    <t>* Sale to lessor at retail and subject to tax unless lessor makes timely irrevocable election to pay tax on fare rental value.</t>
  </si>
  <si>
    <t>* See limo service note.  If can lease aircraft without pilot, see aircraft note.  (Charge for pilot not taxable.)</t>
  </si>
  <si>
    <t>*  Cities may charge an occupancy tax; rates vary by city.</t>
  </si>
  <si>
    <t>*  When done for consumer.  Plus applicable district tax</t>
  </si>
  <si>
    <t xml:space="preserve">*  Tax applies to charge for repair materials, not services.  If materials =,&lt;10% total contract price &amp; no separate charge applies, repairer is consumer of materials (i.e., tax applies to sale of repairs).  Plus applicable district tax,(0.5-1.5%).     </t>
  </si>
  <si>
    <t>* Repair labor is not subject to tax.  However, if a part is fabricated as part of a repair, the labor for fabricating the part is subject to tax.</t>
  </si>
  <si>
    <t>*Taxable if mandatory.  An optional service contract is not subject to tax.</t>
  </si>
  <si>
    <t xml:space="preserve">* Depends on what is meant by "processing."  If the purpose of the labor is to fabricate a new product, the labor is taxable.  If the purpose is to restore property to its original state, the labor is for repair and is not taxable. </t>
  </si>
  <si>
    <t>* Taxidermist is consumer of materials used (i.e., tax applies on sale to taxidermist) unless a separate charge is made for materials.</t>
  </si>
  <si>
    <t xml:space="preserve">*   Fabrication labor is taxable, but not repairs.  </t>
  </si>
  <si>
    <t>*  Charges for services which are required as a condition of a sale of TPP are generally taxable.  Otherwise charges for services  are not taxable.</t>
  </si>
  <si>
    <t>* Generally, a lessor who is not the manufacturer of rental property must report tax on rental or lease receipts.  However, a lessor also has an option to pay tax on the purchase price of the property.  When tax is paid on the purchase price, subsequent lease receipts are not subject to tax.  This option is irrevocable option.  In contrast, a lessor who purchases mobile transportation equipment, (ships, airplanes, buses, trailer trucks, etc.)  for lease is subject to tax on its purchase price.  However, lessors of mobile transportation equipment may also irrevocably elect to report tax on the fair rental value of the property.</t>
  </si>
  <si>
    <t>* See answer to No. 199</t>
  </si>
  <si>
    <r>
      <t xml:space="preserve">* In general, tax does not apply to separately stated transportation charges to the consumer when delivered by common carrier.  However, separately stated transportation charges on property delivered by the retailer's facilities are generally taxable unless the transportation occurs after passage of title to the customer. </t>
    </r>
    <r>
      <rPr>
        <b/>
        <sz val="14"/>
        <rFont val="Calibri"/>
        <family val="2"/>
        <scheme val="minor"/>
      </rPr>
      <t>No</t>
    </r>
    <r>
      <rPr>
        <sz val="14"/>
        <rFont val="Calibri"/>
        <family val="2"/>
        <scheme val="minor"/>
      </rPr>
      <t>, tax does not apply to separately stated transportation charges to the consumer when delivered by common carrier as long as the charges do not exceed the actual cost for delivery to the customer.</t>
    </r>
  </si>
  <si>
    <t>https://www.boe.ca.gov/formspubs/pub100/</t>
  </si>
  <si>
    <t>CA</t>
  </si>
  <si>
    <t>* Taxable only if provided to industrial, commercial, or income-producing real property.</t>
  </si>
  <si>
    <t>* Boarding taxable only if properly considered pet boarding</t>
  </si>
  <si>
    <t>* Taxable if provided to industrial, commercial or income-producing real property.</t>
  </si>
  <si>
    <t>* Platemaking exempt if purchased by a printer.</t>
  </si>
  <si>
    <t>*  Taxable only if rendered in conjunction with existing commercial, industrial or income producing property; exempt if new construction or residential property.</t>
  </si>
  <si>
    <t>* Taxable if provided by livery services</t>
  </si>
  <si>
    <t>*  Locker rentals also taxable.</t>
  </si>
  <si>
    <t xml:space="preserve">* Non-comrc'l vessel storage/mooring charges taxable @ 6.35%, exclusive of dry/wet storage/mooring of such vessel during period Nov. thru May 31 </t>
  </si>
  <si>
    <t>* Except when provided with the sale of tangible personal property by its retailer</t>
  </si>
  <si>
    <t>*  Prepaid telephone calling services also taxable at 6.35%.</t>
  </si>
  <si>
    <t>*  Taxable if originating or terminating in Connecticut and billed in Connecticut.  Prepaid telephone calling services also taxable at 6.35%.</t>
  </si>
  <si>
    <t>*  Exempt for agriculture, fabrication and manufacturing when not less than 75% consumed for production, fabrication or manufacturing.  Otherwise, electricity is taxable if over $150 per month.</t>
  </si>
  <si>
    <t xml:space="preserve">*  Exempt for agriculture, fabrication and manufacturing when not less than 75% consumed for production, fabrication or manufacturing.  </t>
  </si>
  <si>
    <t xml:space="preserve">*  Exempt for agriculture, fabrication and manufacturing when not less than 75% consumed for production, fabrication or manufacturing.    </t>
  </si>
  <si>
    <t>* Sewer assessments are not taxable</t>
  </si>
  <si>
    <t>*  Management services are taxable at 6.35%.</t>
  </si>
  <si>
    <t>* On-line access to information is taxable at 1%</t>
  </si>
  <si>
    <t>*  Some services may be taxable if listed under SIC 7299- misc. personal services not elsewhere classified - 1987 SIC Manual or in U.S. industries 532220, 812191, 812199, and 812990 in the NAICS manual.</t>
  </si>
  <si>
    <t>*  Services are exempt when separately stated.  Materials in excess of $2,500 are taxable. Caskets used for burial or cremation exempt.</t>
  </si>
  <si>
    <t>*  Garment repair taxable; alterations exempt.</t>
  </si>
  <si>
    <t>*  Exempt only if licensed massage therapist provides service.</t>
  </si>
  <si>
    <t>*  Taxable as telecommunications services.</t>
  </si>
  <si>
    <t xml:space="preserve">*  Instruction at health &amp; athletic club is taxable </t>
  </si>
  <si>
    <t>*  Exempt for media advertising and cooperative direct mail advertising services.</t>
  </si>
  <si>
    <t>*  Note: charges for intangible personal property are not taxable.</t>
  </si>
  <si>
    <t>*  Note: the rental of tangible personal property is taxable.</t>
  </si>
  <si>
    <t>*  Exempt when directed at federal government, international government or a state's government other than CT.</t>
  </si>
  <si>
    <t>* Taxable only if properly considered advertising</t>
  </si>
  <si>
    <t>* Seperately stated installation exempt if rendered to new construction or simple installation of tangible personal property.</t>
  </si>
  <si>
    <t>*  Note: charges (such as license fees) for the mere use and possession of custom software, stated separately from charges for taxable computer and data processing services or prewritten software, are not taxable.</t>
  </si>
  <si>
    <t>* All of the purchases in this section are purchases of computer services and subject to the 1% tax rate if the recipient is located in Connecticut.</t>
  </si>
  <si>
    <t>*  Metered space, lots less than 30 spaces, seasonal parking by exempt entity, employer provided parking in lot leased for 10 or more years, valet parking at airport and certain municipally operated facilities are exempt.</t>
  </si>
  <si>
    <t>*  Admission charges subject to admissions tax except for instruction charges, charges under $1 or movie admission under $5 and admission to events sponsored by nonprofit organizations.  Admission to any carnival or amusement ride is exempt. Municipalities may enact an ordinance to impose a “surcharge” on the admission charge for any event held at a facility located within the municipality. The surcharge is in addition to the state admissions tax, and is imposed without regard to the exemptions from the state admissions tax</t>
  </si>
  <si>
    <t>* Certified competitive video services are taxable as cable TV services.</t>
  </si>
  <si>
    <t>*  Exempt if sponsored by non-profit organization or at certain listed venues.  Municipalities may enact an ordinance to impose a “surcharge” on the admission charge for any event held at a facility located within the municipality. The surcharge is in addition to the state admissions tax, and is imposed without regard to the exemptions from the state admissions tax</t>
  </si>
  <si>
    <t xml:space="preserve">*  Dues and initiation fees are taxable, except for annual dues of $100 or less, or dues for club sponsored by nonprofit organization, club operated under lodge system or fraternal organization or lawn bowling clubs </t>
  </si>
  <si>
    <t>*  Exempt if by a nonprofit organization or at certain listed venues. The surcharge is in addition to the state admissions tax, and is imposed without regard to the exemptions from the state admissions tax</t>
  </si>
  <si>
    <t>*  Exempt if sponsored by non-profit organization or at certain listed venues. Municipalities may enact an ordinance to impose a “surcharge” on the admission charge for any event held at a facility located within the municipality. The surcharge is in addition to the state admissions tax, and is imposed without regard to the exemptions from the state admissions tax</t>
  </si>
  <si>
    <t>* Taxable only in connection with a cosmetic medical procedure</t>
  </si>
  <si>
    <t>* Machinery rental surcharge of 1.5% is imposed for rentals less than 365 days.</t>
  </si>
  <si>
    <t>*  Tourism Fund Surcharge Tax of $1 is imposed on the lease or rental of a passenger motor vehicle for each day up to 30 days.  Motor vehicle rental surcharge of 3% is imposed for less than 31 days for passenger motor vehicle and truck rental.</t>
  </si>
  <si>
    <t>*  Intrastate flights taxable when rendered by certificated air carrier on aircraft qualifying for resale.</t>
  </si>
  <si>
    <t xml:space="preserve">*  30 days occupancy or less.  </t>
  </si>
  <si>
    <t>*  Trailer rental taxable as rental of tangible personal property.</t>
  </si>
  <si>
    <t>*  Repair labor and fabrication labor exempt.  Materials taxable at 6.35%.</t>
  </si>
  <si>
    <t>*  If performed on commercial, industrial and income producing property, to electrical or electronic device, to in-ground swimming pool, or if a landscaping service.</t>
  </si>
  <si>
    <t>*  If tax was paid on purchase of warranty contract.</t>
  </si>
  <si>
    <t>*   Added fabrication is taxable.</t>
  </si>
  <si>
    <t>*  Painting and lettering services, credit information and reporting, photographic studio services, stenographic services, piped in music services, flight instruction services, sales agent services, locksmith services, landscaping and horticulture services, furniture reupholstering, miscellaneous personal services listed in industry group 729 in the SIC manual or U.S. industries 532220, 812191, 812199 or 812990 in the NAICS manual, cosmetic medical services, manicure and pedicure, spa services</t>
  </si>
  <si>
    <t>*  Tangible personal property to be used exclusively in rental or lease may be purchased on resale.</t>
  </si>
  <si>
    <t>*  Tax is computed on the periodic rental or lease payments.  All charges except the cost of gasoline, insurance charges when such amounts are separately stated and the lessee has the option to accept and personal property taxes on motor vehicles are part of the gross receipts of the rental or lease payment.</t>
  </si>
  <si>
    <t xml:space="preserve">*  Shipping and delivery charges for taxable goods are included in the taxable gross receipts   </t>
  </si>
  <si>
    <t>CT</t>
  </si>
  <si>
    <t>*  7.75% on sales of motor vehicles with a sales price exceeding $50,000; jewelry with a sales price exceeding $5,000; articles of clothing or footwear, handbags, luggage, umbrellas, wallets or watches with a sales price exceeding $1,000
1% on computer and data processing services</t>
  </si>
  <si>
    <t xml:space="preserve">* 6.35 on armored car services </t>
  </si>
  <si>
    <t>*  Municipalities may enact an ordinance to impose a “surcharge” on the admission charge for any event held at a facility located within the municipality. The surcharge is in addition to the state admissions tax, and is imposed without regard to the exemptions from the state admissions tax</t>
  </si>
  <si>
    <t>DE</t>
  </si>
  <si>
    <t>DC</t>
  </si>
  <si>
    <t>*  Tangible personal property use in performing agricultural services may be taxable to the service provider.</t>
  </si>
  <si>
    <t>See Rules 12A-1.0215, 12A-1.051, and 12A-1.087, F.A.C.</t>
  </si>
  <si>
    <t>*  Tangible property used in performing these services may be taxable to person performing the service.</t>
  </si>
  <si>
    <t xml:space="preserve">*  Tangible property used in performing this service may be taxable to person performing the service.  Service is taxable at 6% when TPP is transferred to person.  </t>
  </si>
  <si>
    <t>*  Contractors generally owe sales tax on the cost price of TPP (or fabricated cost if applicable) used to perform real property improvements.  See Rules 12A-1.043 and 12A-1.051, F.A.C.</t>
  </si>
  <si>
    <t>*  TPP used in performing these services is taxable to service provider.</t>
  </si>
  <si>
    <t>*  Storage is subject to sales tax unless the owner has no access to the stored property.  TPP used in performing  these services is taxable to service provider.</t>
  </si>
  <si>
    <t>* Subject to Communications Services Tax Service tax, not sales tax.  See http://floridarevenue.com/taxes/taxesfees/Pages/cst.aspx for rates</t>
  </si>
  <si>
    <t xml:space="preserve">*  Taxed at 4.35%. Effective 7/1/96 certain manufactures may be exempt from sales tax on electricity.  (See ch. 96-320, Laws of Florida)  TPP used in performing these services is taxable to service provider.  </t>
  </si>
  <si>
    <t>*  Use in manufacturing, processing, compounding or production process ("boiler fuel") exempt.  Use in hotels and restaurants is taxable.  TPP used in performing these services is taxable to service provider.</t>
  </si>
  <si>
    <t>*  Use in manufacturing, processing, compounding or production process ("boiler fuel") exempt.</t>
  </si>
  <si>
    <t>*  TPP used in performing these services may be taxable to service provider.</t>
  </si>
  <si>
    <t>*  If materials are supplied.  TPP used in performing these services is taxable to service provider.</t>
  </si>
  <si>
    <t>*  Membership dues and fees to health clubs (i.e., gym membershps are taxable as Admissions - See Rule 12A-1.005, F.A.C..  TPP used in performing these services is taxable to service provider.</t>
  </si>
  <si>
    <t>*  Telecommunication service may be taxable to provider.  TPP used in performing these services is taxable to service provider.</t>
  </si>
  <si>
    <t xml:space="preserve">*  Exempt when cleaning a swimming pool that has been classified as real property. TPP used in performing these services is taxable to service provider. </t>
  </si>
  <si>
    <t>*  Payments for space are taxable as the rental of tangible personal property.  TPP used in performing these services is taxable to service provider.</t>
  </si>
  <si>
    <t>*  Taxable at 6% when tangible personal property is created.  TPP used in performing these services is taxable to service provider.</t>
  </si>
  <si>
    <t>*  Customization service exempt.  TPP used in performing these services is taxable to service provider.</t>
  </si>
  <si>
    <t>*  See Rule 12A-1.032(4), F.A.C.  TPP used in performing  these services is taxable to service provider.</t>
  </si>
  <si>
    <t>*  Purchases by service vendor are taxable, but services delivered are exempt.  TPP used in performing these services is taxable to service provider.</t>
  </si>
  <si>
    <t>n/a</t>
  </si>
  <si>
    <t>*  Services are exempt when furnished to newspapers, radio and television stations.  Such transactions are not taxable if no TPP is provided.  Taxable; see rule 12A-1.062  TPP used in performing these services is taxable to service provider.</t>
  </si>
  <si>
    <t>*  Taxable as rental, lease or license to use tangible property (if mainframe located in Florida).   TPP used in performing these services is taxable to service provider.</t>
  </si>
  <si>
    <t>Not taxable if products are downloaded via internet and no TPP is shipped to end user.</t>
  </si>
  <si>
    <t xml:space="preserve">*   Washing only is an exempt service.  Applying wax makes entire charge for service taxable. </t>
  </si>
  <si>
    <t>*  Parts and labor taxable if any parts are used.</t>
  </si>
  <si>
    <t>*  Admissions to county, state and regional agricultural fairs are exempt.</t>
  </si>
  <si>
    <t>*Taxable at 4%.</t>
  </si>
  <si>
    <t>*  Admissions to school and college sports events exempt only when student, faculty or inmate talent is utilized.  State University System athletic events are taxable with tax earmarked by each institution for women's athletic program.</t>
  </si>
  <si>
    <t>*  Taxable if the club has recreational facilities.</t>
  </si>
  <si>
    <t>*  Certain championship, all-star, and pro bowl type games of the NFL, MLB, MLS, NBA and NHL are exempt.</t>
  </si>
  <si>
    <t>*  TPP used in performing  these services may be taxable to service provider.</t>
  </si>
  <si>
    <t>*  Rental of bulldozers, draglines and construction machinery with operator is exempt.  However, still taxable if control over use passes to the customer.</t>
  </si>
  <si>
    <t>*   Effective July 1, 1989, a surcharge of $2.00 per day or any part of a day is imposed.  Surcharge applies to first 30 days of the term of a lease.  Surcharge is subject to sales and use tax.</t>
  </si>
  <si>
    <t>*   Exempt lease of truck &gt; 10,000 pounds to lessee for periods of not less than 12 months when tax paid on acquisition by lessor, but rental to subsequent lessee taxable.</t>
  </si>
  <si>
    <t>*  Some counties impose additional local option taxes which apply to these types of accommodations.</t>
  </si>
  <si>
    <t>*  The total charge for parts and labor for the repair of tangible personal property is subject to sales tax if any parts are added incorporated into the repaired item.</t>
  </si>
  <si>
    <t>*  Exempt if labor charges are for the repair and maintenance of an aircraft of more than 2,000  lbs. maximum certified takeoff weight and rotary wing aircraft of more than 10,000 lbs. certified takeoff weight.</t>
  </si>
  <si>
    <t>*  Taxable in the ratio that miles traveled in Florida in the previous year bear to total miles traveled everywhere.</t>
  </si>
  <si>
    <t>*  Charges for repair, remodeling or construction of real property are not taxable.  Such services are taxable at 6% if TPP is included in the transaction, depending on the form of the transaxction.  (See Rule 12A-1.051, F.A.C.)</t>
  </si>
  <si>
    <t>*  Taxable if any parts or materials are furnished by installer.</t>
  </si>
  <si>
    <t>* Unclear what this transaction entails</t>
  </si>
  <si>
    <t>*  Service warranties for tangible personal property, regardless of whether parts are provided, are taxable.</t>
  </si>
  <si>
    <t xml:space="preserve">*  Tax imposed at 6% rate of total sales price or cost price of the sale at retail or use in Florida of nonresidential pest control services described in  Rule 12A-1.0091, F.A.C.  Non residential cleaning services described in Rule 12A-1.0091, F.A.C. </t>
  </si>
  <si>
    <t>*  Detective, burglar protection, and other protection services described in Rule 12A-1.0092, F.A.C.  Charge for services performed within state but used or consumed outside state by purchaser is exempt from such tax.  Please see Rule 12A-1.0161, F.A.C.</t>
  </si>
  <si>
    <t>Communications services are subject to communications services tax - See Chapter 202, F.S.</t>
  </si>
  <si>
    <t>Determination requires review of specific facts of each case.</t>
  </si>
  <si>
    <t>*  Purchaser must provide a valid resale certificate.</t>
  </si>
  <si>
    <t xml:space="preserve">Sales tax is imposed upon the gross proceeds. </t>
  </si>
  <si>
    <t>See Rule 12A-1.045, F.A.C.</t>
  </si>
  <si>
    <t>FL</t>
  </si>
  <si>
    <t>* Veterinary responsible for tax on tangible personal propery used in the business; sales of tangible personal property taxable.</t>
  </si>
  <si>
    <t>*  Tax due on tangible personal property consumed, not on services performed.</t>
  </si>
  <si>
    <t>* Landscaper responsible for tax on tangible personal propery used in landscape business</t>
  </si>
  <si>
    <t>* Printer is responsible for tax on tangible personal property purchased for use in typesetting. Plates, dies and mats are exempt.</t>
  </si>
  <si>
    <t>* Contractor responsible for tax on all tangible personal property.</t>
  </si>
  <si>
    <t>* Transportation charges by urban transit systems, public transit authorities or local gov. are exempt.</t>
  </si>
  <si>
    <t xml:space="preserve">*  Tax due on tangible personal property consumed, not on services performed. Items sold are subject to the tax. </t>
  </si>
  <si>
    <t>* Service provider responsible for tax on tangible personal property.</t>
  </si>
  <si>
    <t>* Local telephone service</t>
  </si>
  <si>
    <t>* Exempt when delivered through public water mains.</t>
  </si>
  <si>
    <t>*Exempt for the production of electricty for resale.</t>
  </si>
  <si>
    <t xml:space="preserve">* Exempt when delivered through public water mains or bottled water for home consumption. </t>
  </si>
  <si>
    <t>* Seller of tangible personal property responsible for the tax.</t>
  </si>
  <si>
    <t>* Tax due on tangible personal property sold; personal services must be separately stated.</t>
  </si>
  <si>
    <t>* Taxable when part of garment sale</t>
  </si>
  <si>
    <t>*  Tax due on sales of tangible personal property.</t>
  </si>
  <si>
    <t>*  Labor must be separatley stated from tangible personal property used in repair.</t>
  </si>
  <si>
    <t>*  Permit required</t>
  </si>
  <si>
    <t xml:space="preserve">*  Except college university events. </t>
  </si>
  <si>
    <t>* Permit required.</t>
  </si>
  <si>
    <t>* Theater admission are taxable.</t>
  </si>
  <si>
    <t xml:space="preserve">* Taxable as a transportation service. </t>
  </si>
  <si>
    <t>*  Stays over 90 consecutive nights are exempt.</t>
  </si>
  <si>
    <t>*  Labor exempt if separately stated.</t>
  </si>
  <si>
    <t>*  Labor must be separately stated.  Major component parts exempt when engaged as common carriers.</t>
  </si>
  <si>
    <t>*  Labor must be separately stated.  Major component parts exempt when repairing vehicles, planes; boats engaged as common carriers.</t>
  </si>
  <si>
    <t>*  Labor must be separatley stated from tangible personal property.</t>
  </si>
  <si>
    <t>*  Installer responsible for tax on tangible personal property.</t>
  </si>
  <si>
    <t>*  Fabrication labor is subject to the tax.</t>
  </si>
  <si>
    <t>*  The transaction is taxed on gross lease or rental charges.</t>
  </si>
  <si>
    <t>*  Taxed on gross lease or rental charges.</t>
  </si>
  <si>
    <t>*  Where the delivery expense is passed to the customer.</t>
  </si>
  <si>
    <t>GA</t>
  </si>
  <si>
    <t xml:space="preserve">* Hawaii does not have a sales tax.  Instead, General Excise Tax (GET) is imposed on the value of products, gross proceeds of sales or gross income. A wholesale of services rate of 1/2% is allowed for services that are resold. Also, exported services are exempt.  </t>
  </si>
  <si>
    <t xml:space="preserve">* Effective January 1, 2007, a surcharge equal to 1/2% applies to all gross receipts from goods and services that are sold to customers in the City and County of Honolulu and that are subject to GET or Use Tax at 4%.  </t>
  </si>
  <si>
    <t>*  Deduction available for qualifying subcontracted work.</t>
  </si>
  <si>
    <t>*  Exempt from general excise tax; subject to public service company tax; air carriers pre-empted by federal law.  On October 1, 2001, motor carriers were transferred out of the public service company tax chapter into the general excise tax chapter.</t>
  </si>
  <si>
    <t>*  Honolulu city and county owned transit receipts are exempt; others taxable, subject to public service company tax.  On October 1, 2001, motor carriers were transferred out of the public service company tax chapter into the general excise tax chapter.</t>
  </si>
  <si>
    <t>*  Non-air service is taxable.</t>
  </si>
  <si>
    <t>*  Sale of air transportation exempt under 49 U.S.C. section 40116.</t>
  </si>
  <si>
    <t>*  Loading or unloading of cargo is exempt.</t>
  </si>
  <si>
    <t>*  Exempt for tugboat services, including pilotage fees, performed within Hawaii involving towage of ships, barges, or vessels in and out of state harbors, or from one pier to another.</t>
  </si>
  <si>
    <t>*  Commissions are taxable.  Branch operation in Hawaii of an out-of-state tour agency is apportioned.</t>
  </si>
  <si>
    <t>*  Packing and crating performed for others is taxable providing the articles do not belong to the provider of packing services.</t>
  </si>
  <si>
    <t xml:space="preserve">*  Utility service exempt from general excise tax and subject to separate public service company tax for utility-related income.  Utilities subject to the general excise tax for non utility-related income. State rate of 4% with rate in excess of 4% payable to applicable county where an exemption from county real property tax is allowed. </t>
  </si>
  <si>
    <t>*  Calls originating or terminating in state and billed in state are taxable.</t>
  </si>
  <si>
    <t>*  Utility service exempt from general excise tax and subject to separate public service company tax for utility-related income.  Utilities subject to the general excise tax for non utility-related income.  State rate of 4% with rate in excess of 4% payable to applicable county where an exemption from county real property tax is allowed.</t>
  </si>
  <si>
    <t>*  Honolulu city and county owned receipts are exempt, others taxable, subject to public services company tax.  State rate of 4% with rate in excess of 4% payable to applicable county where an exemption from county real property tax is allowed.</t>
  </si>
  <si>
    <t xml:space="preserve">*  Utility service exempt from general excise tax are subject to separate public service company tax for utility-related income.  Utilities subject to the general excise tax for non utility-related income.  State rate of 4% with rate in excess of 4% payable to applicable county where an exemption from county real property tax is allowed.  </t>
  </si>
  <si>
    <t>*  Utility service exempt from general excise tax and subject to separate public service company tax for utility-related income.  Utilities subject to general excise tax for non utility-related income.  State rate of 4% with rate in excess of 4% payable to applicable county where an exemption from county real property tax is allowed.</t>
  </si>
  <si>
    <t>*  Utility service exempt from general excise tax and subject to separate public service company tax for utility-related income.  Utility subject to general excise tax on non utility-related income.  State rate of 4% with rate in excess of 4% payable to applicable county where an exemption from county real property tax is allowed.</t>
  </si>
  <si>
    <t>*  Utility service exempt from general excise tax and subject to separate public service company tax for utility-related income.  Utility subject to the general excise tax on non utility-related income.  State rate of 4% with rate in excess of 4% payable to applicable county where an exemption from county real property tax is allowed.</t>
  </si>
  <si>
    <t>*  Honolulu city and county owned, receipts are exempt, others taxable, subject to public services company tax.  State rate of 4% with rate in excess of 4% payable to applicable county where an exemption from county real property tax is allowed.</t>
  </si>
  <si>
    <t xml:space="preserve">*  Utility service exempt from general excise tax and subject to separate public service company tax for utility-related income.  Utility subject to the general excise tax on non utility-related income. State rate of 4% with rate in excess of 4% payable to applicable county where an exemption from county real property tax is allowed. </t>
  </si>
  <si>
    <t>*  Banks and financial institutions are subject to the Banks and other Financial Corporation Law and are taxed on net income.  Banks are subject the general excise tax on non core-related activities.</t>
  </si>
  <si>
    <t>*  Taxable when not performed by insurance company subject to premiums tax.</t>
  </si>
  <si>
    <t>*  Maintaining cemeteries exempt.</t>
  </si>
  <si>
    <t>*  In-state services only taxable.</t>
  </si>
  <si>
    <t>*   Generally considered as rental activity not provision of service.</t>
  </si>
  <si>
    <t>*  Considered a contracting activity.</t>
  </si>
  <si>
    <t>*  Commercial job printing is considered a manufacturing activity taxed at 0.5%.</t>
  </si>
  <si>
    <t>*  Sales of custom or modified software to customer is retail activity taxed at 4%.  Sales for resale are taxable at wholesale rate of .5%.</t>
  </si>
  <si>
    <t>*  taxable at 4%</t>
  </si>
  <si>
    <t>*  Valet services are also taxed at 4%.</t>
  </si>
  <si>
    <t>*  Considered rental activity.</t>
  </si>
  <si>
    <t>* Architects are considered contractors and not service providers.</t>
  </si>
  <si>
    <t>*  Architects, professional engineers, land surveyors and landscape architects are considered contractors and not service providers.</t>
  </si>
  <si>
    <t>*  Certain aircraft repair services are exempt under section 237-24.9, HRS.</t>
  </si>
  <si>
    <t>*  Provided the vessels are federally owned or engaged in interstate or international trade.</t>
  </si>
  <si>
    <t>*  Considered to be contracting.</t>
  </si>
  <si>
    <t>*   Could be considered manufacturing, or contracting, or a service depending on the situation.</t>
  </si>
  <si>
    <t>*  General Excise Tax is applicable to any service business or calling.</t>
  </si>
  <si>
    <t>*  Considered wholesale and taxed at 0.5% when sold to a licensed capital goods leasing company.  Use Tax applicable on importer (lessor) at 0.5%.</t>
  </si>
  <si>
    <t>*  General Excise Tax applicable to rental activity at 4%.</t>
  </si>
  <si>
    <t>*  General Excise Tax applicable at 4% to retail sales of tangible personal property, including shipping and delivery charges.  Use Tax applicable on landed value of tangible personal property, including these changes.</t>
  </si>
  <si>
    <t>HI</t>
  </si>
  <si>
    <t xml:space="preserve">*  Sales to businesses primarily devoted to printing exempt. </t>
  </si>
  <si>
    <t>*  Dock rentals and repair labor exempt.  Material and parts taxable.</t>
  </si>
  <si>
    <t>*Alterations made by the seller at the time of the sale are taxable</t>
  </si>
  <si>
    <t>* Separately stated sales of TPP (e.g., salt) are taxable</t>
  </si>
  <si>
    <t>*  Sign construction taxable, installation labor is exempt.</t>
  </si>
  <si>
    <t>* If transferred on storage media that is retained by the user; exempt if downloaded, remotely accessed or transferred via load and leave</t>
  </si>
  <si>
    <t>*  To extent of modification, canned part is taxable.</t>
  </si>
  <si>
    <t>* Taxable if the purchaser has a permanent right of use</t>
  </si>
  <si>
    <t>*  Admissions taxable - no tax on wagers.</t>
  </si>
  <si>
    <t>*  Control Box rental is taxable.</t>
  </si>
  <si>
    <t>*  Taxable if fee for recreation.</t>
  </si>
  <si>
    <t>*  Exempt if admission is charged.</t>
  </si>
  <si>
    <t>*  Plus 2% statewide lodging tax, 5% auditorium district tax in certain cities; some local hotel taxes in Resort Cities.</t>
  </si>
  <si>
    <t>*  Labor to produce, fabricate, process, print, or imprint tangible personal property for consumers who furnish the material used is taxable.</t>
  </si>
  <si>
    <t>*  Separately stated repair labor is not taxable.  If labor is not separately stated, tax applies to the total charge.</t>
  </si>
  <si>
    <t>*  Taxable if mandatory; exempt if elected.</t>
  </si>
  <si>
    <t>*  Separately stated installation labor is not taxable.  If labor is not separately stated, tax applies to the total charge.</t>
  </si>
  <si>
    <t>*  Processing labor taxable.</t>
  </si>
  <si>
    <t>*  Repair exempt; fabrication taxable.</t>
  </si>
  <si>
    <t>*  Services agreed to be rendered as a part of the sale of tangible personal property are taxable.</t>
  </si>
  <si>
    <t>*  Lessor collects the tax from lessee.</t>
  </si>
  <si>
    <t>*  Transportation prior to sale is taxable, unless seller uses own delivery vehicles.  Transportation after the sale is not taxable if separately stated.</t>
  </si>
  <si>
    <t>ID</t>
  </si>
  <si>
    <t>* local Chicago</t>
  </si>
  <si>
    <t>* Local Tax</t>
  </si>
  <si>
    <t>* local tax</t>
  </si>
  <si>
    <t>* Local tax</t>
  </si>
  <si>
    <t xml:space="preserve">Lessors of tangible personal property pay Use Tax to their suppliers on their cost </t>
  </si>
  <si>
    <t>price of the property purchased for lease, except that, for certain motor vehicles,</t>
  </si>
  <si>
    <t>lessors owe Use Tax on the amount owed under the lease contract, including amounts</t>
  </si>
  <si>
    <t>due at lease signing and all monthly or other regular payments charged over the term</t>
  </si>
  <si>
    <t>of the lease.  35 ILCS 120/1.</t>
  </si>
  <si>
    <t xml:space="preserve">Generally, if charges for delivery are not separately stated on the invoice or contract </t>
  </si>
  <si>
    <t xml:space="preserve">they are taxable.  If charges for delivery are separately stated, the charges are taxable </t>
  </si>
  <si>
    <t>unless the purchaser has the option to pick up the item or the purchaser is offered or</t>
  </si>
  <si>
    <t>IL</t>
  </si>
  <si>
    <t>*  Taxable if TPP is provided and not separately stated on the bill; lawn care taxable in full.</t>
  </si>
  <si>
    <t>*  Taxable if for periods less than 30 days.</t>
  </si>
  <si>
    <t>*  If phone is sold or leased, sales tax is due.  Separately stated internet access charges are exempt</t>
  </si>
  <si>
    <t>*  May be partial to 100% exempt if consumed in direct production or in providing public transportation for persons or property.</t>
  </si>
  <si>
    <t>*  If phone is sold or leased, sales tax is due.  If leasing charge is separately stated from access charge, then access use charge is exempt.</t>
  </si>
  <si>
    <t>*  Tangible personal property only.  If tangible personal property is not separately stated, then 100% of gross income is taxable.</t>
  </si>
  <si>
    <t>*  Inserts to magazine and newspapers are taxable unless newspaper criteria are met.</t>
  </si>
  <si>
    <t>*  If tangible personal property is not involved.</t>
  </si>
  <si>
    <t>*  Exempt unless there is a per page fee</t>
  </si>
  <si>
    <t>*  Exempt if the printed material is shipped, mailed, or delivered outside Indiana.</t>
  </si>
  <si>
    <t>*  TPP transferred taxed, installation exempt if separately stated</t>
  </si>
  <si>
    <t>*  Recapping is defined as industrial processing.</t>
  </si>
  <si>
    <t>*  Canned portion is taxable; modifications must be separately stated.</t>
  </si>
  <si>
    <t>*  If purchased for permanent use.</t>
  </si>
  <si>
    <t>*  $.20 per person on paid admission</t>
  </si>
  <si>
    <t>*  5% Admissions Tax on certain venues within Marion County</t>
  </si>
  <si>
    <t>*  Rental of video tapes and motion pictures is taxable except if rentee charges admission for viewing or broadcasts for home viewing.</t>
  </si>
  <si>
    <t>*  Auto lease less than 30 days is subject to MVR excise tax in addition to sales tax.  The 30 day rule for RST does not apply.</t>
  </si>
  <si>
    <t>*  Subject to an additional local option innkeeper's tax.  Exempt if rental period exceeds 29 days.</t>
  </si>
  <si>
    <t>*  Taxable if labor charges are not separately stated.</t>
  </si>
  <si>
    <t>*  Optional maintenance contracts are subject to sales tax, but the consumables provided are not; optional warranty contracts are not subject to sales tax, but the consumables provided are.</t>
  </si>
  <si>
    <t>*  Exempt provided the labor charges are separately stated and performed subsequent to the transfer of the property.</t>
  </si>
  <si>
    <t>*  Fabrication of product before sale is taxable.</t>
  </si>
  <si>
    <t>*  Indiana imposes a tax of twenty cents ($.20) on each admission charge to enter a pari-mutuel facility, payable by the permit holder or facility operator.</t>
  </si>
  <si>
    <t>*  Indiana imposes an excise tax of ten percent (10%) of the wholesale price for distribution of pull-tabs, punchboards, and tip boards payable by the distributor.</t>
  </si>
  <si>
    <t>*  Indiana imposes a three dollar ($3) per person river boat gambling admission fee.</t>
  </si>
  <si>
    <t>* Depends on the facts and circumstances of each transaction, particularly with regards to the amount of control or possession the purchaser is granted in the software, the object of the transaction, and the ownership rights, if any, the purchaser has in the software.</t>
  </si>
  <si>
    <t>*  Tangible personal property bought for rental or leasing qualifies for the "resale" exemption.  (IC 6-2.5 -5-8)</t>
  </si>
  <si>
    <t>*  Rental and leasing are subject to tax unless the person rents or leases motion picture film, audio tape, or video tape under certain circumstances.</t>
  </si>
  <si>
    <t xml:space="preserve">*  Delivery charge is taxable if sale of TPP is taxable, and if delivery is made or arranged by seller. </t>
  </si>
  <si>
    <t>IN</t>
  </si>
  <si>
    <t>*  Local option sales tax coverage of services is similar to state coverage.  There are some exceptions, among them no local option tax on sales by the Dept. of Transportation.</t>
  </si>
  <si>
    <t>*  Pet grooming service is taxable.</t>
  </si>
  <si>
    <t>*  Exempt if performed in connection with new construction.</t>
  </si>
  <si>
    <t>* Excavation, without more, is a taxable service, but excavation for mining is normally an exempt service performed in connection with new construction.</t>
  </si>
  <si>
    <t>* Limousine service is taxable</t>
  </si>
  <si>
    <t>*  Taxable if it is the storage of raw agricultural products, unless the warehouse ships the raw agricultural product out of Iowa.</t>
  </si>
  <si>
    <t>*  Taxable for raw agricultural products.</t>
  </si>
  <si>
    <t>* Boat repair is taxable</t>
  </si>
  <si>
    <t>*  Packing material sold for use in agricultural, livestock, or dairy production is exempt. Packing material sold to retailers or manufacturers for the purpose of packaging or facilitating the transportation of tangible personal property sold at retail or transferred in association with the maintenance or repair of fabric or clothing is also exempt.</t>
  </si>
  <si>
    <t>*  Processing and agricultural production exempt.</t>
  </si>
  <si>
    <t>*  Tax is imposed only on service charge relating to depositors' checking accounts.</t>
  </si>
  <si>
    <t>*  The sale of taxable services and tangible personal property should be separately itemized.</t>
  </si>
  <si>
    <t>* Commercial recreation is taxable.</t>
  </si>
  <si>
    <t>*  Turkish baths, massage, reducing and tanning salons taxable.</t>
  </si>
  <si>
    <t>* Self-pay washers and dryers are exempt.</t>
  </si>
  <si>
    <t>*  If call is intrastate.</t>
  </si>
  <si>
    <t>*  Generally exempt except dance schools, dance studios and flying lessons are taxable.</t>
  </si>
  <si>
    <t>* Finished art and complete charge for tangible personal property are subject to tax.</t>
  </si>
  <si>
    <t>* Exempt if principal place of employment is outside of Iowa and if the agency is an employment agency and not an executive search agency.</t>
  </si>
  <si>
    <t xml:space="preserve">*  Packing material sold for use in agricultural, livestock, or dairy production is exempt. Packing material sold to retailers or manufacturers fo the purpose of packaging or facilitating the transportation of tangible personal property sold at retail or transferred in association with the maintenance or repair of fabric or clothing is also exempt. </t>
  </si>
  <si>
    <t>* Excluding private detective services furnished by a peace officer with the knowledge and consent of the officer's law enforcement agency.</t>
  </si>
  <si>
    <t>* Excluding private security services furnished by a peace officer with the knowledge and consent of the officer's law enforcement agency.</t>
  </si>
  <si>
    <r>
      <t xml:space="preserve">*  Machine operators </t>
    </r>
    <r>
      <rPr>
        <sz val="14"/>
        <color rgb="FFFF0000"/>
        <rFont val="Calibri"/>
        <family val="2"/>
        <scheme val="minor"/>
      </rPr>
      <t>are taxable</t>
    </r>
    <r>
      <rPr>
        <sz val="14"/>
        <rFont val="Calibri"/>
        <family val="2"/>
        <scheme val="minor"/>
      </rPr>
      <t>.</t>
    </r>
  </si>
  <si>
    <t>*  Excluding tests on humans or animals, and excluding environmental testing services.</t>
  </si>
  <si>
    <t>*  Exempt if performed for home owner.</t>
  </si>
  <si>
    <t>* Exempt if delivered to the purchaser digitally.</t>
  </si>
  <si>
    <t>* Taxable if the modification is canned software.</t>
  </si>
  <si>
    <t xml:space="preserve">* Admissions to, and games sold by, a state, county, city, district or fair society are exempt. </t>
  </si>
  <si>
    <t>* Admissions to athletic events of elementary and secondary educational institutions are exempt. Admissions to other sports events are exempt if the profits are used by or donated to an IRC 501(c)(3) nonprofit entity, a government entity, or a nonprofit private educational insitution, and the entire proceeds are expended for educational, religious, or charitable purposes.</t>
  </si>
  <si>
    <t>* Golf and country club memberships are taxable. Memberships for commercial recreation are taxable.</t>
  </si>
  <si>
    <t>*  Medical test laboratories performing tests on humans or animals are exempt.</t>
  </si>
  <si>
    <t>*  The lease or rental of machinery and equipment is exempt when directly and primarily used for new construction. The dealer owes 6% sales or use tax on its purchase of such inventory.</t>
  </si>
  <si>
    <t>* Short term automobile rental is subject to 6% sales or use tax plus 5% automobile rental excise tax.</t>
  </si>
  <si>
    <t>*  An automobile leased for 12 months or more must be registered and is subject to the 5% fee for new registration.</t>
  </si>
  <si>
    <t>[DELETE]</t>
  </si>
  <si>
    <t>*  State hotel and motel tax is 5%. A locality may also impose a local hotel and motel tax, which varies from 1% to 7%. Exempt from state and local taxes if rented by the same person for a period of more than 31 consecutive days.</t>
  </si>
  <si>
    <r>
      <t xml:space="preserve">*  If just a space is being rented, the tax does not apply.  If a space and a trailer are rented overnight, the tax applies </t>
    </r>
    <r>
      <rPr>
        <sz val="14"/>
        <color rgb="FFFF0000"/>
        <rFont val="Calibri"/>
        <family val="2"/>
        <scheme val="minor"/>
      </rPr>
      <t>as described in note 164</t>
    </r>
    <r>
      <rPr>
        <sz val="14"/>
        <rFont val="Calibri"/>
        <family val="2"/>
        <scheme val="minor"/>
      </rPr>
      <t xml:space="preserve">.  Exempt </t>
    </r>
    <r>
      <rPr>
        <sz val="14"/>
        <color rgb="FFFF0000"/>
        <rFont val="Calibri"/>
        <family val="2"/>
        <scheme val="minor"/>
      </rPr>
      <t xml:space="preserve">from state and local taxes </t>
    </r>
    <r>
      <rPr>
        <sz val="14"/>
        <rFont val="Calibri"/>
        <family val="2"/>
        <scheme val="minor"/>
      </rPr>
      <t>if mobile home is rented by the same person for a period of more than 31 consecutive days.</t>
    </r>
  </si>
  <si>
    <t>*  Taxable as sale of property.</t>
  </si>
  <si>
    <t>*  Motor vehicle, boat, roof, shingle and glass repair, electronic and electrical, farm implement, fur, household appliance, jewelry and watch, machine, motor, office and business machine, etc.</t>
  </si>
  <si>
    <t>* Exempt if the vessel is licensed, the service is used to repair or restore a defect in the vessel, the vessel is engaged in interstate commerce and will continue in interstate commerce once the service is completed, and the vessel is in navigable water that borders Iowa.</t>
  </si>
  <si>
    <t>*  Labor charges for remodeling exempt. Repair labor is taxable.</t>
  </si>
  <si>
    <r>
      <t>*  Electrical and electronic installation is taxable</t>
    </r>
    <r>
      <rPr>
        <sz val="14"/>
        <color rgb="FFFF0000"/>
        <rFont val="Calibri"/>
        <family val="2"/>
        <scheme val="minor"/>
      </rPr>
      <t>. Installation may also involve other taxable enumerated services. Installation is exempt if</t>
    </r>
    <r>
      <rPr>
        <sz val="14"/>
        <rFont val="Calibri"/>
        <family val="2"/>
        <scheme val="minor"/>
      </rPr>
      <t xml:space="preserve"> performed on or in connection with the new construction, reconstruction, alteration, expansion or in connection with industrial machinery installation.</t>
    </r>
  </si>
  <si>
    <t>*  Unless a taxable enumerated service.</t>
  </si>
  <si>
    <t>*  Packing material sold for use in agricultural, livestock, or dairy production is exempt. Packing material sold to retailers or manufacturers fo the purpose of packaging or facilitating the transportation of tangible personal property sold at retailis also exempt.</t>
  </si>
  <si>
    <r>
      <t xml:space="preserve">*  Reflexology.  Sewage services to nonresidential commercial solid waste collection and disposal services of nonresidential commercial operations. </t>
    </r>
    <r>
      <rPr>
        <sz val="14"/>
        <color rgb="FFFF0000"/>
        <rFont val="Calibri"/>
        <family val="2"/>
        <scheme val="minor"/>
      </rPr>
      <t>The full list of taxable enumerated services is contained in Iowa Code section 423.2(6)(a).</t>
    </r>
  </si>
  <si>
    <r>
      <t xml:space="preserve">* Property purchased for lease can </t>
    </r>
    <r>
      <rPr>
        <sz val="14"/>
        <color rgb="FFFF0000"/>
        <rFont val="Calibri"/>
        <family val="2"/>
        <scheme val="minor"/>
      </rPr>
      <t>generally</t>
    </r>
    <r>
      <rPr>
        <sz val="14"/>
        <rFont val="Calibri"/>
        <family val="2"/>
        <scheme val="minor"/>
      </rPr>
      <t xml:space="preserve"> be purchased for resale. </t>
    </r>
    <r>
      <rPr>
        <sz val="14"/>
        <color rgb="FFFF0000"/>
        <rFont val="Calibri"/>
        <family val="2"/>
        <scheme val="minor"/>
      </rPr>
      <t>However, if a dealer purchases machinery or equipment for lease or rental to a contractor for use in new construction, or if a dealer purchases certain tangible personal property for lease or rental to a food manufacturer, the dealer may owe sales or use tax on its purchase.</t>
    </r>
  </si>
  <si>
    <r>
      <t xml:space="preserve">* </t>
    </r>
    <r>
      <rPr>
        <sz val="14"/>
        <color rgb="FFFF0000"/>
        <rFont val="Calibri"/>
        <family val="2"/>
        <scheme val="minor"/>
      </rPr>
      <t>A specific exemption may apply.</t>
    </r>
  </si>
  <si>
    <r>
      <t xml:space="preserve">* </t>
    </r>
    <r>
      <rPr>
        <sz val="14"/>
        <color rgb="FFFF0000"/>
        <rFont val="Calibri"/>
        <family val="2"/>
        <scheme val="minor"/>
      </rPr>
      <t>Delivery charges are exempt when separately contracted for,  separately stated, and they represent charges that are not the sales price of a taxable sale or of the furnishing of a taxable service.</t>
    </r>
  </si>
  <si>
    <t>IA</t>
  </si>
  <si>
    <t xml:space="preserve">* Taxable both state and local sales tax. </t>
  </si>
  <si>
    <t>*Mowing, trimming, aerating, raking, tilling, tree removal are exempt.</t>
  </si>
  <si>
    <t>*Taxable both state and local sales tax on existing well.                                                                                                                        * Labor services of installing or applying tangible personal property on original construction of a well are exempt.</t>
  </si>
  <si>
    <t>Taxable both state and local sales tax.</t>
  </si>
  <si>
    <t>* No sales tax is imposed upon the labor services of installing or applying tangible personal property in connection with the original construction of a building or facility, the original construction, reconstruction, restoration, remodeling, renovation, repair or replacement of a residence or the construction, reconstruction, restoration, replacement or repair of a bridge or highway. Labor service of installing or applying tangible personal property on existing commercial property are subject to both state and local sales tax.</t>
  </si>
  <si>
    <t>*  Labor services on original drilling of a well are exempt, as are services if water well is part of residence.  Labor services of installing or applying tangible personal property on existing commercial well are subject to tax.</t>
  </si>
  <si>
    <t>*  Taxable (both state and local sales tax), Repair and cleaning of boat; exempt docking and storage of boat.</t>
  </si>
  <si>
    <t>*  Taxable (Both state and local sales ) if boat towed and repaired; exempt if towing only.</t>
  </si>
  <si>
    <t>* Taxable both state and local sales tax</t>
  </si>
  <si>
    <t>*  Taxable both state and local sales tax. Qualified Manufacturing use exempt.</t>
  </si>
  <si>
    <t>* Taxable both state and local sales tax. Qualified Manufacturing use exempt.</t>
  </si>
  <si>
    <t>*  Local sales tax applies.  Exempt from state tax.</t>
  </si>
  <si>
    <t>*  Sales tax only on the sale/rental of tangible personal property.  Funeral services exempt.</t>
  </si>
  <si>
    <t>* Guided and non-guided hunts exempt</t>
  </si>
  <si>
    <t>*  Coin operated laundries exempt.</t>
  </si>
  <si>
    <t>*  Maintenance, cleaning and repair of above ground pools taxable. The Labor to maintain and repair in ground pools and pools built into the realistate is exempt if original construction or residential. Cleaning exempt.</t>
  </si>
  <si>
    <t>*  Labor services of applying or installing tangible personal property is taxable on existing commercial property.  Exempt if original construction or at a residence.</t>
  </si>
  <si>
    <t xml:space="preserve">*  Cleaning  of real property is exempt. Cleaning of tangible personal property is taxable both state and local sales tax. </t>
  </si>
  <si>
    <t>* Installation is exempt if in connection with original construction of a building or facility or at a residence.</t>
  </si>
  <si>
    <t>Canned Software taxable both state and local sales tax. Customized software exempt.</t>
  </si>
  <si>
    <t>*  Towing taxable if performed in conjunction with repair services.</t>
  </si>
  <si>
    <t>* State tax only - no local sales tax</t>
  </si>
  <si>
    <t>*  Repair parts exempt for interstate common carriers only.</t>
  </si>
  <si>
    <t>*  Tangible personal property exempt for interstate common carriers only, services are taxable.</t>
  </si>
  <si>
    <t xml:space="preserve">* Taxable both state and local sales tax if commercial remodel. Residential romodel is exempt. </t>
  </si>
  <si>
    <t>* Exempt If sales tax was paid on warranty.</t>
  </si>
  <si>
    <t>*  Sales tax on the service of installing and applying except when in connection with the original construction of a building or facility or in remodeling a residence.  Both state and local sales tax on the service of repairing, servicing, altering or maintaining tangible property.</t>
  </si>
  <si>
    <t>*  Can be purchased without tax for resale.</t>
  </si>
  <si>
    <t>*  The lease or rental of tangible personal property is subject to tax.</t>
  </si>
  <si>
    <t>*  Shipping and delivery charges are part of the gross receipts of retail sale.</t>
  </si>
  <si>
    <t>KS</t>
  </si>
  <si>
    <t xml:space="preserve">*  Provided title is not conveyed to customer. </t>
  </si>
  <si>
    <t>*6% sales tax, 3% telecom excise tax, 1.3% telecom gross revenues, up to 3% utility gross receipts license tax (KRS 139.200, 136.604, 136.616, 136.602, 160.613)</t>
  </si>
  <si>
    <t xml:space="preserve">* Same as previous entry, except separately itemized interstate phone charges are exempt from UGRLT. </t>
  </si>
  <si>
    <t>* Same as  line 5171, entry # 29.</t>
  </si>
  <si>
    <t xml:space="preserve">*  6% sales and use tax, up to 3% utility gross receipts license tax (UGRLT). Energy and energy-producing fuels used in the course of manufacturing, processing, mining or refining are exempt to the extent that the energy cost exceeds 3% of the cost of production for both sales and UGRLT. </t>
  </si>
  <si>
    <t>* 6% sales and use tax and up to 3% UGRLT.</t>
  </si>
  <si>
    <t xml:space="preserve">*  6% sales and use tax, up to 3% UGRLT. Energy and energy-producing fuels used in the course of manufacturing, processing, mining or refining are exempt to the extent that the energy cost exceeds 3% of the cost of production for both sales tax and UGRLT. </t>
  </si>
  <si>
    <t xml:space="preserve">* 6% sales and use tax and up to 3% UGRLT (excludes heating oil for UGRLT).  Energy and energy-producing fuels used in the course of manufacturing, processing, mining or refining are exempt to the extent that the energy cost exceeds 3% of the cost of production for both sales and UGRLT. </t>
  </si>
  <si>
    <t>*  Sewer services are taxable; refuse collection is exempt.</t>
  </si>
  <si>
    <t>*Same treatment as entry for line 5171, item #30.</t>
  </si>
  <si>
    <t>*Same treatment as entry for line 5171, item #29.</t>
  </si>
  <si>
    <t>* Up to 3% of UGRLT on utility provider receipts w/ no residential exemption.</t>
  </si>
  <si>
    <t>* Same as last entry.</t>
  </si>
  <si>
    <t>* Up to 3% of UGRLT on utility provider receipts (excluding heating oil) w/ no residential exemption.</t>
  </si>
  <si>
    <t>*6% sales tax, 3% telecom excise tax, 1.3% telecom gross revenues tax, up to 3% UGRLT (KRS 139.200, 136.604, 136.616, 136.602, 136.613).</t>
  </si>
  <si>
    <t>*  Taxable as rental of TPP, KY Regulation 103 KAR 28:051</t>
  </si>
  <si>
    <t xml:space="preserve">* Taxable, after production of the master advertisement KY Regulation 103 KAR 26:120 </t>
  </si>
  <si>
    <t>*Reproduction of tangible personal property for a charge is taxable.</t>
  </si>
  <si>
    <t>*Taxable if part of the sale of tangible personal property.</t>
  </si>
  <si>
    <t>* 103 KAR 27:120</t>
  </si>
  <si>
    <t xml:space="preserve">*If after fabrication and installation sign remains TPP, then taxable sales subject to 6%. </t>
  </si>
  <si>
    <t>*  Separately stated tire repair labor is exempt, tire recapping taxable as fabrication labor, KY Regulation 103 KAR 28:030</t>
  </si>
  <si>
    <r>
      <t xml:space="preserve">* </t>
    </r>
    <r>
      <rPr>
        <sz val="14"/>
        <rFont val="Calibri"/>
        <family val="2"/>
        <scheme val="minor"/>
      </rPr>
      <t xml:space="preserve"> Except for modifications separately stated from 3rd party who is not the creator of the original prewritten software. See prewritten computer software definition in KRS 139.010.</t>
    </r>
  </si>
  <si>
    <r>
      <t xml:space="preserve">*  </t>
    </r>
    <r>
      <rPr>
        <sz val="14"/>
        <rFont val="Calibri"/>
        <family val="2"/>
        <scheme val="minor"/>
      </rPr>
      <t>KRS 139.010(22) &amp; (33)</t>
    </r>
  </si>
  <si>
    <t>*  Duplicated printed material is taxable based on full charge.</t>
  </si>
  <si>
    <r>
      <t>*</t>
    </r>
    <r>
      <rPr>
        <sz val="14"/>
        <rFont val="Calibri"/>
        <family val="2"/>
        <scheme val="minor"/>
      </rPr>
      <t xml:space="preserve"> KRS 139.010- See prewritten computer software definition and KRS 139.200 retail sales of TPP regardless of method of delivery.</t>
    </r>
  </si>
  <si>
    <t>* KRS 139.010- See digital property definition.</t>
  </si>
  <si>
    <r>
      <t>*</t>
    </r>
    <r>
      <rPr>
        <sz val="14"/>
        <rFont val="Calibri"/>
        <family val="2"/>
        <scheme val="minor"/>
      </rPr>
      <t xml:space="preserve"> KRS 139.010- Digital property excludes digital audio visual works.</t>
    </r>
  </si>
  <si>
    <r>
      <t>*</t>
    </r>
    <r>
      <rPr>
        <sz val="14"/>
        <rFont val="Calibri"/>
        <family val="2"/>
        <scheme val="minor"/>
      </rPr>
      <t xml:space="preserve"> KRS 139.010- See digital property definition.</t>
    </r>
  </si>
  <si>
    <t>* 3% Excise Tax on multichannel video programming, 2.4% gross revenues tax on provider of multichannel video programming, up to 3% UGRLT (KRS 136.604, 136.616, 136.602, 160.613). Satellite Radio is not subject to UGRLT.</t>
  </si>
  <si>
    <r>
      <t xml:space="preserve">* 3% Excise Tax on multichannel video programming, 2.4% gross revenues tax on provider of multichannel video programming, up to 3% UGRLT </t>
    </r>
    <r>
      <rPr>
        <b/>
        <sz val="14"/>
        <rFont val="Calibri"/>
        <family val="2"/>
        <scheme val="minor"/>
      </rPr>
      <t>unless the streaming services are not comparable to programming provided by a television broadcast station</t>
    </r>
    <r>
      <rPr>
        <sz val="14"/>
        <rFont val="Calibri"/>
        <family val="2"/>
        <scheme val="minor"/>
      </rPr>
      <t xml:space="preserve"> (KRS 136.604, 136.616, 136.602, 160.613)</t>
    </r>
  </si>
  <si>
    <t>*Repair services must be separately stated from the taxable parts used in the repair, 103 KAR 27:230.</t>
  </si>
  <si>
    <t>*  Taxable if services are associated with sale of TPP.</t>
  </si>
  <si>
    <t>*  Admission tax of $0.15 per person, KRS 138.480.</t>
  </si>
  <si>
    <t>*  Amusement park admissions taxable. Amusement park ride charges not taxable, KY Regulation 103 KAR 28:010</t>
  </si>
  <si>
    <t>* 3% Excise Tax on multichannel video programming, 2.4% gross revenues tax on provider of multichannel video programming, 3% URLT (KRS 136.604, 136.616, 136.602, 160.613)</t>
  </si>
  <si>
    <r>
      <t xml:space="preserve">* 3% Excise Tax on multichannel video programming, 2.4% gross revenues tax on provider of multichannel video programming, </t>
    </r>
    <r>
      <rPr>
        <sz val="14"/>
        <rFont val="Calibri"/>
        <family val="2"/>
        <scheme val="minor"/>
      </rPr>
      <t>(KRS 136.604, 136.616, 136.602).</t>
    </r>
  </si>
  <si>
    <t>*First $50,000 in sales of admissions per calendar year to county fairs held by a non-profit county fair board. Charges specifically to play games at circuses and fairs are exempt.</t>
  </si>
  <si>
    <t>*If sold by 501(c )(3) charitable or educational organizations. See KY Regulation 103 KAR 28:010.</t>
  </si>
  <si>
    <t>*  Exempt if tax collected on admissions paid by customers.</t>
  </si>
  <si>
    <t xml:space="preserve">*  Sales tax due on rental of tangible personal property. See KY Regulation 103 KAR 28:051.  </t>
  </si>
  <si>
    <t xml:space="preserve">*  Same as last entry. </t>
  </si>
  <si>
    <t>*  Same as last entry.</t>
  </si>
  <si>
    <t xml:space="preserve">* U-Drive It Tax, KRS 138.463 </t>
  </si>
  <si>
    <t xml:space="preserve">* Sales tax due on rental of tangible personal property. See KY Regulation 103 KAR 28.051. </t>
  </si>
  <si>
    <t>* Rentals w/ an operator are exempt.</t>
  </si>
  <si>
    <t>* For transient rentals of less than 30 days . The 6% sales tax applies and 1% state transient room tax. There are also local transient room taxes in many jurisdictions.</t>
  </si>
  <si>
    <t>*  Repair and installation labor is exempt only if separately stated from taxable TPP.</t>
  </si>
  <si>
    <t>*Unless part of gross receipts as the condition of the sale of TPP.</t>
  </si>
  <si>
    <t>*  Fabrication taxable; repair exempt.</t>
  </si>
  <si>
    <t>*Any TPP or digital property sold, leased or used in the provision of Infrastructure is taxable.</t>
  </si>
  <si>
    <t>* See note in entry # 193.</t>
  </si>
  <si>
    <t>* Same as above.</t>
  </si>
  <si>
    <t>*  Only if purchased exclusively for resale/re-lease. Dual usage will create taxability on the purchase price and lease stream. See KY Regulation 103 KAR 28:051, Section 5.</t>
  </si>
  <si>
    <t>* See KY Regulation 103 KAR 28:051 for further detail.</t>
  </si>
  <si>
    <t>* Yes, if the charges are part of the sales price of the taxable TPP. See KRS 139.010(12)(a).</t>
  </si>
  <si>
    <t>KY</t>
  </si>
  <si>
    <t>*  Labor exempt, parts and materials are use taxable to contractor..</t>
  </si>
  <si>
    <t xml:space="preserve">Subject to Service Provider Tax. </t>
  </si>
  <si>
    <t xml:space="preserve">Exempt from Service Provider Tax.  </t>
  </si>
  <si>
    <t>Subject to Service Provider Tax</t>
  </si>
  <si>
    <t>*  5% of sale price of fuel and electricity used at a manufacturing facility is taxable. Remaining 95% is exempt.</t>
  </si>
  <si>
    <t>*  Exempt if ingredient or component part of, or consumed or destroyed or loses its identity directly and primarily in production of, tangible personal property.</t>
  </si>
  <si>
    <t xml:space="preserve">*  First 750 KWH per month of residential service is exempt.  </t>
  </si>
  <si>
    <r>
      <t xml:space="preserve">*  If intrastate calls </t>
    </r>
    <r>
      <rPr>
        <sz val="14"/>
        <color rgb="FFFF0000"/>
        <rFont val="Calibri"/>
        <family val="2"/>
        <scheme val="minor"/>
      </rPr>
      <t>(subject to Service Proivder Tax)</t>
    </r>
  </si>
  <si>
    <t>*  If transfer of tangible personal property.</t>
  </si>
  <si>
    <r>
      <t xml:space="preserve">*  Taxable fabrication service </t>
    </r>
    <r>
      <rPr>
        <sz val="14"/>
        <color rgb="FFFF0000"/>
        <rFont val="Calibri"/>
        <family val="2"/>
        <scheme val="minor"/>
      </rPr>
      <t>(under Service Provider Tax)</t>
    </r>
  </si>
  <si>
    <r>
      <t xml:space="preserve">*  Printing or imprinting of property is a taxable fabrication service </t>
    </r>
    <r>
      <rPr>
        <sz val="14"/>
        <color rgb="FFFF0000"/>
        <rFont val="Calibri"/>
        <family val="2"/>
        <scheme val="minor"/>
      </rPr>
      <t>(under the Service Provider Tax)</t>
    </r>
    <r>
      <rPr>
        <sz val="14"/>
        <rFont val="Calibri"/>
        <family val="2"/>
        <scheme val="minor"/>
      </rPr>
      <t>.</t>
    </r>
  </si>
  <si>
    <t>*  Separately stated installation is exempt.</t>
  </si>
  <si>
    <t>*  If separately stated</t>
  </si>
  <si>
    <t>*  If tangible equivalent would be taxable.</t>
  </si>
  <si>
    <t>*  Materials only taxable.</t>
  </si>
  <si>
    <t>Subject to Service Provider Tax (as is rental of video equipment and video games).</t>
  </si>
  <si>
    <t>*  Lessor is considered the consumer and pays tax at acquisition, except furniture, audio tapes and audio equipment rented under "rent-to-own" arrangement.  But rentals are taxable when in lieu of purchase.</t>
  </si>
  <si>
    <t>*  Lessor is considered the consumer and pays tax at acquisition.  But rentals are taxable when in lieu of purchase.</t>
  </si>
  <si>
    <t>*  For rentals of less than 12 months.</t>
  </si>
  <si>
    <t>*  For rentals of 12 months or more.</t>
  </si>
  <si>
    <t>*  Exempt if over 28 days and rental is person's primary residence, or is in connection with education or employment.</t>
  </si>
  <si>
    <r>
      <t xml:space="preserve">*  Exempt if separately stated, except repair of telecommunications equipment </t>
    </r>
    <r>
      <rPr>
        <sz val="14"/>
        <color rgb="FFFF0000"/>
        <rFont val="Calibri"/>
        <family val="2"/>
        <scheme val="minor"/>
      </rPr>
      <t>(which is subject to Service Provider Tax).</t>
    </r>
  </si>
  <si>
    <r>
      <t xml:space="preserve">*  Repair of telecommunications equipment is taxable </t>
    </r>
    <r>
      <rPr>
        <sz val="14"/>
        <color rgb="FFFF0000"/>
        <rFont val="Calibri"/>
        <family val="2"/>
        <scheme val="minor"/>
      </rPr>
      <t>under Service Provider Tax.</t>
    </r>
  </si>
  <si>
    <r>
      <t xml:space="preserve">*  Exempt if optional and separately stated </t>
    </r>
    <r>
      <rPr>
        <sz val="14"/>
        <color rgb="FFFF0000"/>
        <rFont val="Calibri"/>
        <family val="2"/>
        <scheme val="minor"/>
      </rPr>
      <t>(except for extended service contracts for automobiles &amp; trucks, which are subject to 5/5% sales tax)</t>
    </r>
  </si>
  <si>
    <r>
      <t xml:space="preserve">*  Installation of telecommunications equipment is taxable </t>
    </r>
    <r>
      <rPr>
        <sz val="14"/>
        <color rgb="FFFF0000"/>
        <rFont val="Calibri"/>
        <family val="2"/>
        <scheme val="minor"/>
      </rPr>
      <t>under Service Provider Tax.</t>
    </r>
  </si>
  <si>
    <r>
      <t xml:space="preserve">*  Taxable fabrication service </t>
    </r>
    <r>
      <rPr>
        <sz val="14"/>
        <color rgb="FFFF0000"/>
        <rFont val="Calibri"/>
        <family val="2"/>
        <scheme val="minor"/>
      </rPr>
      <t>(under Service Provider Tax).</t>
    </r>
  </si>
  <si>
    <r>
      <t xml:space="preserve">*  Fabrication service taxable </t>
    </r>
    <r>
      <rPr>
        <sz val="14"/>
        <color rgb="FFFF0000"/>
        <rFont val="Calibri"/>
        <family val="2"/>
        <scheme val="minor"/>
      </rPr>
      <t>(under Service Provider Tax)</t>
    </r>
    <r>
      <rPr>
        <sz val="14"/>
        <color indexed="8"/>
        <rFont val="Calibri"/>
        <family val="2"/>
        <scheme val="minor"/>
      </rPr>
      <t>; repair service exempt.</t>
    </r>
  </si>
  <si>
    <t>*  Transmission and distribution of electricity and prepaid calling arrangements.</t>
  </si>
  <si>
    <t>*  Also impose service provider tax on private nonmedical institution services, community support services for persons with mental health diagnoses, community support services for persons with mental retardation or autism, home support services and group residential services for persons with brain injuries.</t>
  </si>
  <si>
    <r>
      <t>*  Except furniture, audio media and audio equipment for rental pursuant to a rent-to-own arrangement; and video media and video equipment</t>
    </r>
    <r>
      <rPr>
        <sz val="14"/>
        <color rgb="FFFF0000"/>
        <rFont val="Calibri"/>
        <family val="2"/>
        <scheme val="minor"/>
      </rPr>
      <t xml:space="preserve"> (all of which is subject to Service Provider Tax).  Also automobiles, the rentals of which are subject to sales tax.</t>
    </r>
  </si>
  <si>
    <r>
      <t xml:space="preserve">*  Except furniture, audio media and audio equipment rented pursuant to a rent-to-own arrangement; and video media and video equipment </t>
    </r>
    <r>
      <rPr>
        <sz val="14"/>
        <color rgb="FFFF0000"/>
        <rFont val="Calibri"/>
        <family val="2"/>
        <scheme val="minor"/>
      </rPr>
      <t>(all of which is subject to Service Provider Tax).  Additionally, the rental or lease of automobiles are subject to sales tax.</t>
    </r>
  </si>
  <si>
    <t>*  Exempt if stated separately for direct delivery to the seller by common or contract carrier or the U.S. Postal Service.</t>
  </si>
  <si>
    <t>ME</t>
  </si>
  <si>
    <t>* Note: The Michigan agricultural production exemption provides a sales and use tax exemption for tangible personal property sold to persons engaged in a business enterprises and used for agricultural or horticultural production.  See MCL 205.94f; 205.54a(1)(e).</t>
  </si>
  <si>
    <t xml:space="preserve">Sales of tangible personal property by printers, litographers, typographers, etc. are generally taxable.  If a printer imprints on customer-provided material, then the transaction is not taxable. See R 205.113.  </t>
  </si>
  <si>
    <t>*  Note: A contractor working on real property is considered the consumer of all materials used on the contract, and is therefore not making a retail sale of materials.  See Revenue Administrative Bulletins (RAB) 2016-24 and 2016-18.</t>
  </si>
  <si>
    <t xml:space="preserve">*Note: Unless otherwise exempt, a contractor is required to pay sales or use tax on all items used to provide the contractor's service, including equipment, supplies, materials, and any other non-exempt tangible personal property it uses or consumes.  See Revenue Administrative Bulletins 2016-24 and 2016-18.   </t>
  </si>
  <si>
    <t xml:space="preserve">* See MCL 205.93a(1)(a).  </t>
  </si>
  <si>
    <t>* See MCL 205.93a(1)(c).</t>
  </si>
  <si>
    <t>* See MCL 205.93b.</t>
  </si>
  <si>
    <t>* May be exempt under the industrial processing exemption</t>
  </si>
  <si>
    <t>*  See MCL 205.93a(1)(c).</t>
  </si>
  <si>
    <t>*  See RAB 1994-8 Residential Utilities.</t>
  </si>
  <si>
    <t>* Separate sales of tangible personal property, such as casket, shroud, vault, tombstone, etc., are taxable.</t>
  </si>
  <si>
    <t>*  Taxable if performed as part of a sale of tangible personal property.</t>
  </si>
  <si>
    <t>*  Tangible personal property that is separately itemized on the bill is taxable.  See R 205.118.</t>
  </si>
  <si>
    <t>*  Rentals of tangible property are taxable unless the lessor is registered and has exercised the option to pay 6% tax on cost at the time of acquisition.  See RAB 2015-25.</t>
  </si>
  <si>
    <t>*  Materials and supplies are taxable.  See R 205.133.</t>
  </si>
  <si>
    <t xml:space="preserve">*  See commercial advertising elements, MCL 205.54d(h).  </t>
  </si>
  <si>
    <t xml:space="preserve">*  Considered tangible personal property.  </t>
  </si>
  <si>
    <t xml:space="preserve">*  Considered tangible personal property. </t>
  </si>
  <si>
    <t>* Sale of a transcript is taxable.</t>
  </si>
  <si>
    <t>*  Signs are considered tangible personal property, unless a permanent part of real estate.</t>
  </si>
  <si>
    <t>*  Materials used to retread tires are taxable and labor is exempt.  See R 205.130.</t>
  </si>
  <si>
    <t>*  Custom programs &amp; materials: tax applies on materials consumed by servicer in developing custom program.  See RAB 1999-05.</t>
  </si>
  <si>
    <t xml:space="preserve">* A software program that is electronically downloaded in its entirety is taxable.  If a portion of a program is electronically delivered, then the incidental to service test will be applied to determine taxability.  See Notice to Taxpayers Regarding Auto-Owners Insurance Company v Dep't of Treasury dated January 6, 2016.  </t>
  </si>
  <si>
    <t>*  Subject to Airport Parking Tax of 30% at Metropolitan Airport in Detroit.</t>
  </si>
  <si>
    <t>*  The rental of bowling shoes is taxable.</t>
  </si>
  <si>
    <t xml:space="preserve">*  Copyrighted material is exempt.  Film is taxable to distributors if in public domain.  See MCL 205.54a(1)(f). </t>
  </si>
  <si>
    <t>*  Rentals of tangible property are taxable unless the lessor is registered and has exercised the option to pay 6% tax on cost at the time of acquisition.</t>
  </si>
  <si>
    <t>*  Limousine use is taxable at time of acquisition.</t>
  </si>
  <si>
    <t>*  Aircraft used is taxable at time of acquisition.</t>
  </si>
  <si>
    <t xml:space="preserve">* Counties and certain other tourism-related bodies are authorized to impose an excise fee in addition to tax on hotel and motel accommodations to a maximum of 5%.  Certain local government units are also required to impose a special variable tax on convention facilities. </t>
  </si>
  <si>
    <t xml:space="preserve">* Cost of manufactured product affixed to real property may include direct labor cost under certain circumstances.  See RAB 2016-24.  </t>
  </si>
  <si>
    <t>*  Labor exempt if billed separately.</t>
  </si>
  <si>
    <t xml:space="preserve">*  Materials and labor exempt when sold to vessels of 500 tons or more when used exclusively in interstate commerce. </t>
  </si>
  <si>
    <t>*  Separately stated labor charges are not taxable.</t>
  </si>
  <si>
    <t>*  Exempt if separately stated and an option to the customer.</t>
  </si>
  <si>
    <t>* Taxable if incurred prior to the transfer of ownership.  See MCL 205.51(1)(d)(v).</t>
  </si>
  <si>
    <t>* Finished product treated as a sale of tangible personal property</t>
  </si>
  <si>
    <t>*  Exempt if service is performed on the customer's property.  Fabricating a product to a customer's specifications constitutes taxable sale of tangible property.</t>
  </si>
  <si>
    <r>
      <t xml:space="preserve">* Note: Exempt where there is no delivery of or control over the code that enables the software to operate.  See </t>
    </r>
    <r>
      <rPr>
        <i/>
        <sz val="14"/>
        <color theme="1"/>
        <rFont val="Calibri"/>
        <family val="2"/>
        <scheme val="minor"/>
      </rPr>
      <t xml:space="preserve">Auto Owners Insurance Company v Department of Treasury, </t>
    </r>
    <r>
      <rPr>
        <sz val="14"/>
        <color theme="1"/>
        <rFont val="Calibri"/>
        <family val="2"/>
        <scheme val="minor"/>
      </rPr>
      <t>313 Mich App 56 (2015)</t>
    </r>
    <r>
      <rPr>
        <sz val="14"/>
        <color theme="1"/>
        <rFont val="Calibri"/>
        <family val="2"/>
        <scheme val="minor"/>
      </rPr>
      <t xml:space="preserve"> and the related Notice to Taxpayers on the Department's website.</t>
    </r>
  </si>
  <si>
    <t>*  A lessor may elect to either pay sales/use tax at time of acquisition or collect use tax on rental or lease receipts.  See MCL 205.95(4).</t>
  </si>
  <si>
    <t>* See above.</t>
  </si>
  <si>
    <t>* Taxable if incurred prior to the transfer of ownership.  See MCL 205.51(1)(d)(iv) and 205.51a(e).</t>
  </si>
  <si>
    <t>MI</t>
  </si>
  <si>
    <t>MN</t>
  </si>
  <si>
    <t>MS</t>
  </si>
  <si>
    <t>For the local sales tax rates, please go to http://dor.mo.gov/business/sales/rates/2017/</t>
  </si>
  <si>
    <t>*  Manufacturing use in excess of 10% of primary or secondary production cost exempt  or if 25% of materials are recycled materials.</t>
  </si>
  <si>
    <t>* Exempt from state tax and local use tax, but not local sales tax if used or consumed in producing a product.</t>
  </si>
  <si>
    <t>*  Natural gas used exclusively for drying agricultural crops or used in the primary manufacture or processing of fuel ethanol is exempt.  Also, exempt if consumed in any material recovery processing plant</t>
  </si>
  <si>
    <t>*Electricity, water, natural, artificial or propane gas, wood, coal or home heating oil for domestic use may be subject to certain local taxes if the city or county imposes those taxes on domestic utilities.</t>
  </si>
  <si>
    <t xml:space="preserve">*  Provided lessor pays the tax at the time diapers are purchased. </t>
  </si>
  <si>
    <t>*  Health Clubs -All fees and dues paid in or to a place of amusement or entertainment are taxable.  Tanning parlors, reducing salons are exempt.</t>
  </si>
  <si>
    <t>*If the instructions are given within a place of amusement then they are taxable. If there is a separate charge for the instruction the charge is not subject to tax even if it takes place in a place of amusement.  If the instruction charge is not separate from the membership charge, the whole membership charge remains taxable.</t>
  </si>
  <si>
    <t>*  Provided tax is paid at time of purchase by lessor.</t>
  </si>
  <si>
    <t>*  Provided the tax is paid when lessor purchases the linens.</t>
  </si>
  <si>
    <t>*  Photographic prints are taxable when price includes processing as well as tangible personal property, but not taxable when development service alone.</t>
  </si>
  <si>
    <t>*  For customers who furnish their own tire carcasses for retreading.</t>
  </si>
  <si>
    <t>* Software delivered via tangible medium is taxable however, canned software delivered via electronic download is not taxable.</t>
  </si>
  <si>
    <t>*Seller must pay tax on its purchase of the game machines</t>
  </si>
  <si>
    <t>*Exempt if member's fees are for equity interest in the club rather than for recreation activities.</t>
  </si>
  <si>
    <t>* Exempt if tax is paid on the purchase of the machine.</t>
  </si>
  <si>
    <t>*  Exempt if tax paid at time of purchase by lessor.</t>
  </si>
  <si>
    <t>*  Lessor may pay tax on purchase and lease free of tax or buy item under resale exemption and collect tax on lease receipts.  Must obtain authority for such election.</t>
  </si>
  <si>
    <t>* Unless tangible personal property is provided.</t>
  </si>
  <si>
    <t>* Only exempt if service contract is optional and is seperatly stated from the price of the tangible personal property.</t>
  </si>
  <si>
    <t>*  Installation labor exempt if separately stated.</t>
  </si>
  <si>
    <t xml:space="preserve">*Assumes does not entitle the customer to a specific server capacity located in Missouri. </t>
  </si>
  <si>
    <t>*  Lessor may pay tax on purchase and lease free of tax or buy the item under resale exemption and collect tax on lease receipts.</t>
  </si>
  <si>
    <t>*All charges such as shipping and delivery incurred by or on behalf of the seller are subject to Missouri sales tax.  If parties intend delivery to be part of the sale of tangible personal property, the delivery charge is subject to tax even when the delivery charge is separately stated.</t>
  </si>
  <si>
    <t>MO</t>
  </si>
  <si>
    <t xml:space="preserve">  </t>
  </si>
  <si>
    <t>*  License fee measured by gross receipts of "public" contractors.  Work on federal research facilities is excluded.</t>
  </si>
  <si>
    <t>On retail sales of telecomm services when transmission originates or terminates in MT</t>
  </si>
  <si>
    <t>Apples to mobile telecomm services for which the charges are billed by or for the customer's home service provider. Prepaids sold by third parties are excluded.</t>
  </si>
  <si>
    <t xml:space="preserve">Consumer counsel and public service commission tax rate determined each year and apply to gross income of regulated public utilities.  Cons. counsel rate 0.10%; public serv. comm. rate 0.39%. </t>
  </si>
  <si>
    <t>Refuse is exempt.</t>
  </si>
  <si>
    <t>*  Tax on net premiums, excludes enmity income.  An additional 2.5% tax on fire insurance carrier services net premiums.</t>
  </si>
  <si>
    <t>*  Gross betting receipts.</t>
  </si>
  <si>
    <t>*  A 15% tax on video poker.</t>
  </si>
  <si>
    <t>* A 4% selective sales and use tax on the base rental charges for rental vehicles</t>
  </si>
  <si>
    <t>*  A 4% lodging facility use tax on the lodging charge collected by the facility. A 3% sales tax on accommodation is levied in addition to the lodging facilities use tax.</t>
  </si>
  <si>
    <t>*  Montana does not selectively tax personal property rentals.</t>
  </si>
  <si>
    <t>*  In the cases of the liquor excise tax and the tobacco products tax (excluding cigarettes).  The liquor tax is on the retail selling price, the tobacco tax is on the wholesale price.</t>
  </si>
  <si>
    <t>MT</t>
  </si>
  <si>
    <r>
      <t>*  Note: City or county local tax  of 0.5%, 1.0%</t>
    </r>
    <r>
      <rPr>
        <sz val="14"/>
        <color rgb="FFFF0000"/>
        <rFont val="Calibri"/>
        <family val="2"/>
        <scheme val="minor"/>
      </rPr>
      <t>,</t>
    </r>
    <r>
      <rPr>
        <sz val="14"/>
        <rFont val="Calibri"/>
        <family val="2"/>
        <scheme val="minor"/>
      </rPr>
      <t xml:space="preserve"> 1.5%, </t>
    </r>
    <r>
      <rPr>
        <sz val="14"/>
        <color rgb="FFFF0000"/>
        <rFont val="Calibri"/>
        <family val="2"/>
        <scheme val="minor"/>
      </rPr>
      <t>1.75%, or 2.0%</t>
    </r>
    <r>
      <rPr>
        <sz val="14"/>
        <rFont val="Calibri"/>
        <family val="2"/>
        <scheme val="minor"/>
      </rPr>
      <t xml:space="preserve"> may apply when the state tax is due.  See Reg. 1-007 for Gross Receipts Defined.</t>
    </r>
  </si>
  <si>
    <t>* See Reg. 1-078</t>
  </si>
  <si>
    <t xml:space="preserve">* See Reg. 1-100 Pest Control Services and Reg. 1-017, Contractors.  Certain parts of landscaping services, such as pest control, and certain construction projects are taxable.  </t>
  </si>
  <si>
    <t>* See Reg 1-082 Repair parts and Labor Charges are taxable</t>
  </si>
  <si>
    <t>* Except for interstate telephone charges.</t>
  </si>
  <si>
    <t>* Exempt when more than 50% is purchased for direct use in processing, mnfg., refining, irrigation or farming; in electrical generation or when purchased by a for profit hospital.</t>
  </si>
  <si>
    <t>* Exempt when 90% or more purchased for direct use in manufacturing or irrigation of agricultural lands.</t>
  </si>
  <si>
    <t xml:space="preserve">* Exempt when more than 50% is purchased for direct use in processing, mnfg., refining, irrigation or farming; in electrical generation or when purchased by a for profit hospital. </t>
  </si>
  <si>
    <t>* Exempt when more than 50% is purchased for direct use in processing, mnfg. , refining, irrigation or farming</t>
  </si>
  <si>
    <t>* Sewer is taxable; refuse is not taxed.</t>
  </si>
  <si>
    <t>* See Reg. 1-047.</t>
  </si>
  <si>
    <r>
      <t xml:space="preserve">* </t>
    </r>
    <r>
      <rPr>
        <sz val="14"/>
        <color rgb="FFFF0000"/>
        <rFont val="Calibri"/>
        <family val="2"/>
        <scheme val="minor"/>
      </rPr>
      <t>Carpet cleaning is taxable; upholstery cleaning is exempt</t>
    </r>
  </si>
  <si>
    <t>*  See Reg. 1-053.</t>
  </si>
  <si>
    <t>* If lodging is provided, sales and lodging tax may apply, See Reg. 1-046</t>
  </si>
  <si>
    <t>* See Reg. 1-048.</t>
  </si>
  <si>
    <t>* On all intrastate phone calls and merchandise sales.</t>
  </si>
  <si>
    <t>* See Reg 1-082, repair parts and labor are taxable</t>
  </si>
  <si>
    <r>
      <t>* Indoor  swimming pool cleaning is taxable</t>
    </r>
    <r>
      <rPr>
        <sz val="14"/>
        <color rgb="FFFF0000"/>
        <rFont val="Calibri"/>
        <family val="2"/>
        <scheme val="minor"/>
      </rPr>
      <t>, outdoor pool cleaning is exempt</t>
    </r>
    <r>
      <rPr>
        <sz val="14"/>
        <rFont val="Calibri"/>
        <family val="2"/>
        <scheme val="minor"/>
      </rPr>
      <t>. See Reg 1-098</t>
    </r>
  </si>
  <si>
    <t>* See Reg. 1-056.04</t>
  </si>
  <si>
    <t>* See Reg. 1-054</t>
  </si>
  <si>
    <t>* See Reg. 1-056</t>
  </si>
  <si>
    <t>* See Reg. 1-101</t>
  </si>
  <si>
    <t>* tangible art and graphic designs are taxable; digital art and graphic designs are exempt</t>
  </si>
  <si>
    <t>* See Reg. 1-098</t>
  </si>
  <si>
    <t>* See Reg. 1-026</t>
  </si>
  <si>
    <t>* See Reg. 1-100</t>
  </si>
  <si>
    <t>* See Reg. 1-058.</t>
  </si>
  <si>
    <t>* See Reg. 1-057.</t>
  </si>
  <si>
    <t>* Except when performed by a Nebraska licensed private detective, See Reg. 1-101</t>
  </si>
  <si>
    <t>*Separately stated labor exempt</t>
  </si>
  <si>
    <t>* Parts and materials are only taxable if repair labor is separately stated.  (see Reg. 1-059 for recapping.)</t>
  </si>
  <si>
    <t xml:space="preserve">* Professional services that do not result in new computer software, or modifications to existing programs are exempt.  (See Reg. 1-088.) </t>
  </si>
  <si>
    <t>* See Reg. 1-088</t>
  </si>
  <si>
    <t>* See Revenue Ruling 01-11-3</t>
  </si>
  <si>
    <t>* See Reg. 1-099</t>
  </si>
  <si>
    <t>* See Reg. 1-099, motor vehicle painting is taxable</t>
  </si>
  <si>
    <t>*  Mechanical amusement device tax cannot be substituted for sales tax.</t>
  </si>
  <si>
    <t>* Mechanical amusement device tax cannot be substituted for sales tax.</t>
  </si>
  <si>
    <t>* Mechanical amusement device tax is in lieu of sales tax.</t>
  </si>
  <si>
    <t>* See Reg. 1-044.</t>
  </si>
  <si>
    <t>* See Reg. 1-019.</t>
  </si>
  <si>
    <t>* See Reg 1-019.</t>
  </si>
  <si>
    <t xml:space="preserve">* A 1% state lodging tax is also levied.  In addition, some counties impose an optional county lodging tax of up to 4%.  </t>
  </si>
  <si>
    <t>* See Reg. 1-103. A 1% state lodging tax is also levied, as well as county lodging tax for certain counties that impose a county lodging tax.</t>
  </si>
  <si>
    <t>*  Production and assembly labor is taxable.</t>
  </si>
  <si>
    <t>* Repair labor and materials exempt from tax if a qualified common or contract carrier.</t>
  </si>
  <si>
    <t xml:space="preserve">* Repair labor and materials exempt from tax if a qualified common or contract carrier. </t>
  </si>
  <si>
    <t>* Sales of service and maintenance agreements are taxable.</t>
  </si>
  <si>
    <t>* Considered food under USDA guidelines.</t>
  </si>
  <si>
    <t xml:space="preserve">* Taxable to extent security services are provided </t>
  </si>
  <si>
    <t>* Sale for resale in most cases.</t>
  </si>
  <si>
    <t>* Generally, tax is due on each rental or lease of property.</t>
  </si>
  <si>
    <r>
      <t xml:space="preserve">* Shipping and delivery charges are </t>
    </r>
    <r>
      <rPr>
        <sz val="14"/>
        <color rgb="FFFF0000"/>
        <rFont val="Calibri"/>
        <family val="2"/>
        <scheme val="minor"/>
      </rPr>
      <t xml:space="preserve">part of the "Sales Price" and are </t>
    </r>
    <r>
      <rPr>
        <sz val="14"/>
        <rFont val="Calibri"/>
        <family val="2"/>
        <scheme val="minor"/>
      </rPr>
      <t>subject to tax when the item sold is taxable and when collected by the retailers.</t>
    </r>
  </si>
  <si>
    <t>NE</t>
  </si>
  <si>
    <t xml:space="preserve">*  For all services listed TPP consumed, used, or sold in conjunction with the service is taxable.  Additionally, there are  County option taxes allowed for a total rate of up to 8.265 % in electing counties. In addition Nevada has a gross recipts tax that taxes all services at different rates depending on the business'  NAICS code. It is called the Commerce Tax and there are no deductions for COGS or expenses. </t>
  </si>
  <si>
    <t>not sales tax, but we have a transportation tax that is 3% of the total fare</t>
  </si>
  <si>
    <t>*  Exempt if delivered through mains.</t>
  </si>
  <si>
    <t>*  Plus local taxes.  A lessor who purchases tangible personal property may pay tax to vendor on sales price or may provide vendor a resale certificate and pay tax on lease or rental receipts.</t>
  </si>
  <si>
    <t>*  Plus local taxes.</t>
  </si>
  <si>
    <t>* The sign itself is taxable if not attached to real property, plus local taxes</t>
  </si>
  <si>
    <t>* plus local taxes, on the the shop supplies.</t>
  </si>
  <si>
    <t>*  Live Entertainment Tax applies to the admission price</t>
  </si>
  <si>
    <t>* Live entertainment Tax applies only if there is live entertainment provided</t>
  </si>
  <si>
    <t xml:space="preserve">*  Live Entertainment Tax applies, </t>
  </si>
  <si>
    <t>*  Slot machines and other gambling devices subject to taxation under gaming statutes.</t>
  </si>
  <si>
    <t xml:space="preserve">*  Plus local taxes.  A lessor who purchases tangible personal property may pay tax to vendor on sales price or may provide vendor a resale certificate and pay tax on lease or rental receipts. In addition there is an additional  6 % fee of rental/leasing charges on passenger vehicles rented or leased for 31 days or less, or by the day, or by the trip
</t>
  </si>
  <si>
    <t>*  Locally collected lodging tax (assessed at county level).</t>
  </si>
  <si>
    <t>*  Repair labor exempt if separately stated.</t>
  </si>
  <si>
    <t>* Plus local taxes</t>
  </si>
  <si>
    <t>*  Use tax on materials.  Repair exempt; fabrication taxable.</t>
  </si>
  <si>
    <t>*  Services are not subject to sales tax.  However, tangible personal property used to provide the service may make the entire transaction taxable unless it is repair labor, installation labor, and seperately stated.</t>
  </si>
  <si>
    <t>*  A lessor who purchases tangible personal property may pay tax to vendor on sales price or may provide vendor a resale certificate and pay tax on lease or rental receipts.</t>
  </si>
  <si>
    <t xml:space="preserve">freight, shipping and postage is not taxable if separately stated. Handling, crating , or packaging is taxable even if separately stated. </t>
  </si>
  <si>
    <t>NV</t>
  </si>
  <si>
    <t xml:space="preserve">*  There is no state or local sales taxes in New Hampshire.  The state does impose meals and rentals, telecommunications and electricity consumption taxes. </t>
  </si>
  <si>
    <t>RSA 82-A, Communications Services Tax</t>
  </si>
  <si>
    <t>RSA 83-E, Electricity Consumption Tax ($.00055 per kilowatt hour)</t>
  </si>
  <si>
    <t>RSA 78-A, Meals &amp; Rooms Tax</t>
  </si>
  <si>
    <t>RSA 78-A, Meals &amp; Rooms Tax (not taxable if lease agreement is for longer than 180 days)</t>
  </si>
  <si>
    <t xml:space="preserve">There is no state or local sales tax in New Hampshire. </t>
  </si>
  <si>
    <t>Maybe</t>
  </si>
  <si>
    <t xml:space="preserve">RSA 78-A, Meals &amp; Rooms Tax. The tax for the purchase of a taxable meal, rental of a taxable accomodation, or rental of an automobile shall apply to all auxiliary charges unless the consumer can purchase the taxable meal, accomodation or automobile rental without the charge at their election and the charge is seperately stated. </t>
  </si>
  <si>
    <t>NH</t>
  </si>
  <si>
    <t>* Only professional medical services are exempt.</t>
  </si>
  <si>
    <t>* Training is exempt as a professional service.</t>
  </si>
  <si>
    <t>*  Considered service to tangible personal property.</t>
  </si>
  <si>
    <t>*  Taxable unless an exempt capital improvement (e.g., installation of a new fence, pond, underground sprinkler, hardscaping - deck, paver patio, walkway, driveway, retaining wall, pool deck).</t>
  </si>
  <si>
    <t>* Charges are exempt as long as an exempt capital improvement.</t>
  </si>
  <si>
    <t>*  Exempt as long as an exempt capital improvement.</t>
  </si>
  <si>
    <t>* Except clearing land for a new development and clearing and filling of land performed in connection with the installation of structures.</t>
  </si>
  <si>
    <t>* Except limousine services that begin and end in NJ are taxable, prior to 5/1/17.</t>
  </si>
  <si>
    <t>*  Taxable unless stored items for resale.</t>
  </si>
  <si>
    <t>*  Docking charges are exempt.</t>
  </si>
  <si>
    <t>* Unless incidental to storage.</t>
  </si>
  <si>
    <t>* Taxable if for pickup service unless performed on a regular contractual basis for a term not less than 30 days.</t>
  </si>
  <si>
    <t>*Taxable if sold by a company not in the business of selling insurance.</t>
  </si>
  <si>
    <t>*Taxable as an information service.</t>
  </si>
  <si>
    <t>* Charges for funeral services are exempt.</t>
  </si>
  <si>
    <t>*Taxable if charge is in the nature of initiation fees, membership fees, or dues for access to or use of the facilities of a health and fitness, athletic, or sporting club  or organization in NJ. Tanning services are always taxable.</t>
  </si>
  <si>
    <t>* Exempt unless laundry and dry cleaning is performed on non-clothing.</t>
  </si>
  <si>
    <t xml:space="preserve">*Taxable unless provided pursuant to a doctor's prescription. </t>
  </si>
  <si>
    <t>*Taxable if it is maintaining or servicing real property.</t>
  </si>
  <si>
    <t>* Taxable if the service is performed entirely in NJ or customer's location is in NJ.</t>
  </si>
  <si>
    <t>*  Sale of artwork is taxable, but creative advertising services are exempt.</t>
  </si>
  <si>
    <t>* Taxable unless clothing</t>
  </si>
  <si>
    <t>* Taxable if the service/credit report is delivered to customers in NJ.</t>
  </si>
  <si>
    <t>*Not temporary staffing.</t>
  </si>
  <si>
    <t>* Taxed as "delivery charges" if performed by seller of property.</t>
  </si>
  <si>
    <t>* Taxable if investigative report is delivered to NJ.</t>
  </si>
  <si>
    <t>* Taxable if property guarded is located in NJ.</t>
  </si>
  <si>
    <t>* Sign is taxable; installation is taxable unless an exempt capital improvement.</t>
  </si>
  <si>
    <t>*Taxability depends on service performed.</t>
  </si>
  <si>
    <r>
      <t xml:space="preserve">* Taxable unless software is delivered electronically for business use pursuant to </t>
    </r>
    <r>
      <rPr>
        <u/>
        <sz val="14"/>
        <rFont val="Calibri"/>
        <family val="2"/>
        <scheme val="minor"/>
      </rPr>
      <t>N.J.S.A.</t>
    </r>
    <r>
      <rPr>
        <sz val="14"/>
        <rFont val="Calibri"/>
        <family val="2"/>
        <scheme val="minor"/>
      </rPr>
      <t xml:space="preserve"> 54:32B-8.56.</t>
    </r>
  </si>
  <si>
    <t>* Where pre-written software is modified to meet a customer's requirements, the underlying sale of  pre-written software is subject to sales tax but the separately stated commercially-reasonable labor charge for the modification service is nontaxable as a professional service.</t>
  </si>
  <si>
    <t>* Only "custom" if created for one user.</t>
  </si>
  <si>
    <t>* ISP charges are exempt; separate transmission charges are taxable (e.g., DSL line)</t>
  </si>
  <si>
    <r>
      <t xml:space="preserve">* Taxable unless electronically delivered software is for business use pursuant to </t>
    </r>
    <r>
      <rPr>
        <u/>
        <sz val="14"/>
        <rFont val="Calibri"/>
        <family val="2"/>
        <scheme val="minor"/>
      </rPr>
      <t>N.J.S.A.</t>
    </r>
    <r>
      <rPr>
        <sz val="14"/>
        <rFont val="Calibri"/>
        <family val="2"/>
        <scheme val="minor"/>
      </rPr>
      <t xml:space="preserve"> 54:32B-8.56.</t>
    </r>
  </si>
  <si>
    <t>* Taxable as specified digital property.</t>
  </si>
  <si>
    <t>* Exempt unless digital good is music, ringtones, movies, books, audio and video works or similar product.</t>
  </si>
  <si>
    <t>*Exempt provided that it is only accessed, and not delivered electronically pursuant to N.J.S.A. 54:32B-8.56.</t>
  </si>
  <si>
    <t>*  Repairs are taxable; towing is exempt.</t>
  </si>
  <si>
    <t>* Treated the same as a charge for subscription for cable TV service.</t>
  </si>
  <si>
    <t>* Admissions and ride tickets only.</t>
  </si>
  <si>
    <t>*  Taxable unless for secondary and primary school events.</t>
  </si>
  <si>
    <t>* Taxable if charge is in the nature of initiation fees, membership fees, or dues for access to or use of the facilities of a health and fitness, athletic, sporting, or shopping club or organization in NJ.</t>
  </si>
  <si>
    <t xml:space="preserve">* Taxable unless a boxing match or other combative sport contest or exhibition if taxed under any other law of this State.  </t>
  </si>
  <si>
    <t xml:space="preserve"> E</t>
  </si>
  <si>
    <t>*Taxable prior to 5/1/17 if limousine ride begins and ends within NJ.</t>
  </si>
  <si>
    <t>* Also a 5% State Occupancy Fee and possible Municipal Occupancy Tax up to 3%.</t>
  </si>
  <si>
    <t>*  Tax to be paid by contractor.</t>
  </si>
  <si>
    <t>*  Exempt if for resale or to air carrier.</t>
  </si>
  <si>
    <t>* A warranty is taxed up-front as an agreement to perform taxable services.</t>
  </si>
  <si>
    <t>* Taxable except when results in an exempt capital improvement.</t>
  </si>
  <si>
    <t>* Considered fabrication.</t>
  </si>
  <si>
    <r>
      <t xml:space="preserve">Services are exempt unless specifically enumerated in </t>
    </r>
    <r>
      <rPr>
        <u/>
        <sz val="14"/>
        <rFont val="Calibri"/>
        <family val="2"/>
        <scheme val="minor"/>
      </rPr>
      <t xml:space="preserve">N.J.S.A. </t>
    </r>
    <r>
      <rPr>
        <sz val="14"/>
        <rFont val="Calibri"/>
        <family val="2"/>
        <scheme val="minor"/>
      </rPr>
      <t>54:32B-3(b).</t>
    </r>
  </si>
  <si>
    <t>* State Hotel Occupancy Fee, imposed on rental of a room in hotels or similar facility</t>
  </si>
  <si>
    <t>* Tattooing services.</t>
  </si>
  <si>
    <t>*Exempt provided that it is not an information service.</t>
  </si>
  <si>
    <t>*Exempt provided no tangible personal property is transferred to customer.</t>
  </si>
  <si>
    <r>
      <t xml:space="preserve">*  Property purchased for lease or rental can be purchased with a </t>
    </r>
    <r>
      <rPr>
        <sz val="14"/>
        <rFont val="Calibri"/>
        <family val="2"/>
        <scheme val="minor"/>
      </rPr>
      <t xml:space="preserve">resale </t>
    </r>
    <r>
      <rPr>
        <sz val="14"/>
        <rFont val="Calibri"/>
        <family val="2"/>
        <scheme val="minor"/>
      </rPr>
      <t>certificate.</t>
    </r>
  </si>
  <si>
    <t>*  See "Leases and Rentals" section.</t>
  </si>
  <si>
    <t>*  If charged by seller of tangible personal property on taxable items.</t>
  </si>
  <si>
    <t>NJ</t>
  </si>
  <si>
    <t>State sales tax rate. Additional local rates may apply.</t>
  </si>
  <si>
    <t>*  Taxable if the work is repair or maintenance</t>
  </si>
  <si>
    <t>*  Except bonded courier service taxed as a protective service.</t>
  </si>
  <si>
    <t>*  Subject to additional local rates in New York City</t>
  </si>
  <si>
    <t>*  Assume items stored are for resale</t>
  </si>
  <si>
    <t>*  Storage of property is taxable, but rental of real property for storage is exempt</t>
  </si>
  <si>
    <t>*  Charges for mooring a boat, using a slip, dockage and wharfage are exempt.</t>
  </si>
  <si>
    <t>*  Exempt if performed on a commercial vessel.</t>
  </si>
  <si>
    <t>*  Exemption only applies if used directly and exclusively in production.</t>
  </si>
  <si>
    <t xml:space="preserve">*  Subject to some local taxes.  </t>
  </si>
  <si>
    <t>*  Exemption for water delivered through pipes or mains.</t>
  </si>
  <si>
    <t>*  Subject to New York City local tax.</t>
  </si>
  <si>
    <t xml:space="preserve">*  May be subject to New York City local tax. </t>
  </si>
  <si>
    <t>*  Aditional tax may apply.</t>
  </si>
  <si>
    <t>*  Some credit rating and reporting services are subject to New York City local tax</t>
  </si>
  <si>
    <t>* Custom software is exempt</t>
  </si>
  <si>
    <t>*  Certain coin-operated car washes are exempt</t>
  </si>
  <si>
    <t>*  Park admission is taxable. Charges for individual rides are exempt.</t>
  </si>
  <si>
    <t>*  Admission to an athletic game or exhibition is exempt where the proceeds go exclusively to the benefit of an elementary or secondary school.</t>
  </si>
  <si>
    <t>*  Additional rental tax may apply</t>
  </si>
  <si>
    <t>*  Capital improvements to real property are exempt</t>
  </si>
  <si>
    <t>*  Installations resulting in a capital improvement to real property are exempt.</t>
  </si>
  <si>
    <t>*  Purchase is exempt for resale.</t>
  </si>
  <si>
    <t>* Rentals or leases are included in the definition of "sale."</t>
  </si>
  <si>
    <t>*  Delivery charge is considered part of receipt subject to tax for taxable tangible personal property.</t>
  </si>
  <si>
    <t>NY</t>
  </si>
  <si>
    <t xml:space="preserve">*Items subject to the general State rate of sales or use tax are subject to the applicable local and applicable transit rates of tax with exceptions noted for mobile homes, modular homes, aircraft, and qualified jet engines.  </t>
  </si>
  <si>
    <t>*Tax is not due on the gross receipts.  Rather purchases to fulfill the services are taxed in accordance with G.S. 105-164.4H.</t>
  </si>
  <si>
    <t>]</t>
  </si>
  <si>
    <t>*Taxable as repair, maintenance , and installation services generally. Some transactions exempt from sales and use tax and subject to the 1% certain machinery and equipment tax imposed per Article 5F of Chapter 105.</t>
  </si>
  <si>
    <t>*Some transaction are subject to tax as repair, maintenance, and installation services.  Other transactions taxed pursuant to G.S. 105-164.4H as real property contracts or mixed contracts.</t>
  </si>
  <si>
    <t>* Receipts are exempt.  Purchases of buses are subject to the 3% state rate of highway use tax with maximum of $2,000 pursuant to G.S. 105-187.3</t>
  </si>
  <si>
    <t>* Provided separately stated and identified as such on an invoice or other documentation given to the purchaser at the time of the sale in accordance with G.S. 105-164.13(66).</t>
  </si>
  <si>
    <t>* Unless part of sales price of food and is a charge by the retailer necessary to complete the sale of food.</t>
  </si>
  <si>
    <t>*Sales price of installed repair parts, and repair, maintenance, and installation services to boats are taxable including cleaning.</t>
  </si>
  <si>
    <t xml:space="preserve">*Unless "delivery charges" and  part of the sales price of tangible personal property other than delivery charges for direct mail  provided the delivery charges are separately stated on the invoice or other documentation given to the purchaser at the time of the sale. </t>
  </si>
  <si>
    <t xml:space="preserve">*  G.S. 105-164.13 provides exemptions for certain purchases by a "small power production facility," electricity used at a "major recycling facility," sales or electricity by a municipality whose only wholesale supplier of electric power is a federal agency subject to specific requirements, "electricity for use at an "elgible Internet datacenter" or at a "qualifying datacenter," electricity sold to a manufacturer for use in connection with the operation of a manufacturing facility at which the primary activity is manufacturing, electricity sold to certain metal recyclers for use in recycling at its facility at which the primary activity is recycling, electricity purchased by a qualifying or conditional farmer provided the electricity is measured by a separate meter or another separate device and use for a purpose other than preparing food, heated dwellings, or other household purposes. </t>
  </si>
  <si>
    <t>*  Sales of water exempt if delivered through main lines or pipes</t>
  </si>
  <si>
    <t xml:space="preserve">* Provided piped natural gas.  G.S. 105-164.13 provides exemptions for:  piped natural gas used by a "small power production facility" to generate electricity; piped natural gas used in the direct performance of the laundering or the pressing and cleaning service; piped natural gas sold to a manufacturer for use in connection with the operation of a manufacturing facility but does not include piped natural gas that is used solely for comfort heating at a manufacturing facility where there is no use of fuel or piped natural gas in a manufacturing process; piped natural gas sold to a secondary metals recycler for use in recycling at its facility at which the primary activity is recycling; piped natural gas that is measured by a separate meter or another separate device and used for a purpose other than preparing food, heating dwellings, and other household purposes. </t>
  </si>
  <si>
    <t>* G.S. 105-164.13 provides exemptions for:  fuel sold to a person who is engaged in the commercial logging business and used to operate logging machinery;   fuel sold to a "small power production facility" to generate electricity; fuel oil sold to the following (i) the holder of a standard commercial fishing license issued under G.S. 113-168.2 for principal use in commercial fishing operations (ii) the holder of a shellfish license issued under G.s. 113-169.2 for principal use in commercial shellfishing operations, or (iii) the operator of a for-hire boat, as defined in G.S. 113-174, for principal use in the commercial use of the boat; fuel sold to commercial laundries or to pressing and dry cleaning establishments and used in the direct performance of the laundering or the pressing and cleaning service; motor fuel, as taxed in Article 36C of Chapter 105, except motor fuel for which a refund of the per gallon excise tax is allowed under G.S. 105-449.105A or G.S. 105-449.107; alternate fuel taxed under Article 36D of Chapter 105, unless a refund of the tax is allowed under G.S. 105-449.107; sales of diesel fuel to railroad companies for use in rolling tock other than motor vehicles; sales of fuel for use or consumption by or  on ocean-going vessels which ply the high seas in interstate or foreign commerce in the transport of freight and/or passengers for hire exclusively, when delivered to an officer or agent of such vessel for the use of such vessel; fuel sold to a manufacturer for use in connection with the operation of a manufacturing facility except fuel solely for comfort heating at a manufacturing facility where there is no use of fuel or piped natural gas in a manufacturing process; fuel sold to certain melts recyclers for use in recycling at its facility at which the primary activity is recycling;  and fuel purchased by a qualifying or conditional farmer and measured by a separate meter or another separate device and used for a purpose other than preparing food, heating dwellings, and other household purposes</t>
  </si>
  <si>
    <t xml:space="preserve">*Exempt if delivered through main lines or pipes.  </t>
  </si>
  <si>
    <t>"Unless retailer of rentals of accommations.</t>
  </si>
  <si>
    <t>*Carpet cleaning is exempt; upholstery cleaning is cleaning of tangible personal property and is taxable.</t>
  </si>
  <si>
    <t>*Provided such is cleaning or rental of diapers</t>
  </si>
  <si>
    <t>*Any part that is for the sale of tangible personal property (casket, clothes, etc.) are taxable at the 4.75% rate of tax.</t>
  </si>
  <si>
    <t>*Provided such charge is separately stated on the invoice or other document given to the purchaser at the time of the sale, except where the service constitutes a part of the gross receipts derived from the taxable rental of clothing or for alteration and repair of belts and shoes.</t>
  </si>
  <si>
    <t>*G.S. 105-164.13(59) exempts interior design services provided in conjunction with the sale of tangible personal property.</t>
  </si>
  <si>
    <t xml:space="preserve">*Considered tangible property.    </t>
  </si>
  <si>
    <t>*G.S. 105-164.4(a)(16); exceptions for items that are taxed are real property contracts with respect to a capital improvement and taxed in accordance with G.S. 105-164.4H.</t>
  </si>
  <si>
    <t>*Unless such services constitute repair, maintenance, and installation services and subject to tax under G.S. 105-164.4(a)(16).</t>
  </si>
  <si>
    <t>*See G.S. 105-164.13(43a) and (43b) for exemptions.</t>
  </si>
  <si>
    <t>*See G.S. 105-164.13(43).</t>
  </si>
  <si>
    <t>* Generally not taxable; but see G.S. 105-164.13(43)</t>
  </si>
  <si>
    <t>*See G.S. 105-164.4(a)(6b).</t>
  </si>
  <si>
    <t>*G.S. 105-164.4(a)(6a) - satellite digital audio radio service; G.S. 105-164.4(a)(6b) - digital property</t>
  </si>
  <si>
    <t>4.75/7</t>
  </si>
  <si>
    <t>*G.S. 105-164.4(a)((6b) - digital property; G.S. 105-164.4(a)(6) if part of video programming services.</t>
  </si>
  <si>
    <t>*See G.S. 105-164.13(61a) - self service car washes.</t>
  </si>
  <si>
    <t>Automotive road service is taxable if part of sales price of taxable repair, maintenance, or installation services or part of the sales price of tangible personal property.  G.S. 105-164.13(67) provides an exemption for towing services, provided the charge is separately stated on the invoice or other documentation provided to the purchaser at the time of the sale.</t>
  </si>
  <si>
    <t>*Provided the amusement park has live performances or other live events of any kind, the purpose of which is for entertainment.  Fees paid to ride amusement rides at an amusement park are generally not taxable.</t>
  </si>
  <si>
    <t>* Equipment rental by viewer is subject to the general state and local sales tax.</t>
  </si>
  <si>
    <t>*Amounts paid to play or participate in games are not taxable.</t>
  </si>
  <si>
    <t>*G.S. 105-164.4G(f) provides and exemption for "[a]n event that is sponsored by an elementary or secondary school. For purposes of this exemption, the term "school" is an entity regulated under Chapter 115C of the General Statutes."</t>
  </si>
  <si>
    <t>Private the fee is for membership only and not part of the gross receipts paid for admission to an entertainment activity.</t>
  </si>
  <si>
    <t xml:space="preserve">* Exempt from sales tax.  Vehicles subject to Highway Use tax.  Short term lease is less than 365 continuous days.  </t>
  </si>
  <si>
    <t xml:space="preserve">* Exempt from sales tax.  Vehicles subject to Highway Use tax.  Long term lease is 365 continuous days or longer.  </t>
  </si>
  <si>
    <t xml:space="preserve">*$2,500 maximum tax </t>
  </si>
  <si>
    <t xml:space="preserve">*$2,500 maximum tax.  </t>
  </si>
  <si>
    <t xml:space="preserve">* Exempt after 90 continuous days to the same person; a private residence, cottage, or similar accommodation that is rented for fewer than 15 days in a calendar year other than a private residence, cottage, or similar accommodation listed with a real estate broker or agent is exempt; an accommodation arranged or provided to a person by a school, camp, or similar entity where a tuition or fee is charged to the person for enrollment in the school, camp, or similar entity is exempt. </t>
  </si>
  <si>
    <t>Provided charge is for rental of campsite, rv site, etc. and not for the rental of mobile home, etc.</t>
  </si>
  <si>
    <t xml:space="preserve">*  Considered a part of sales price.  </t>
  </si>
  <si>
    <t>*See G.S. 105-164.4H - Real Property Contracts</t>
  </si>
  <si>
    <t xml:space="preserve">*See G.S. 105-164.13(62a) regarding the exemptions for a "manufacture's warranty" and a "dealer's warranty." </t>
  </si>
  <si>
    <t>*Some exemptions apply in accordance with G.S. 105-164.4I</t>
  </si>
  <si>
    <t>*Some exceptions apply relative to real property contracts taxed in accordance with G.S. 105-164.4H.</t>
  </si>
  <si>
    <t xml:space="preserve">*Fabrication labor is part of sales price of tangible personal property.  Repair labor taxable unless exemption applies.  </t>
  </si>
  <si>
    <t>*Property purchased for lease or rental is considered to be purchased for resale.</t>
  </si>
  <si>
    <t>*Sales and use tax is imposed on a lessor's lease or rental receipts.</t>
  </si>
  <si>
    <t>*Yes</t>
  </si>
  <si>
    <t xml:space="preserve">Delivery charges are part of the sales price of tangible personal property sold; there is an exemption for delivery charges for direct mail provided the delivery charge is separately stated on the invoice or other documentation given to the purchaser at the time of the sale. </t>
  </si>
  <si>
    <t>NC</t>
  </si>
  <si>
    <t>* In general, service providers must pay sales or use tax on the cost of all tangible personal property used to provide services. Local sales, use, lodging, and restaurant taxes may apply on transactions subject to state tax. See Local Option Taxex by Location guideline at www.nd.gov/tax.</t>
  </si>
  <si>
    <t>*  Material subject to 5% use tax.</t>
  </si>
  <si>
    <t>*  Sale of plates to printer subject to tax.</t>
  </si>
  <si>
    <r>
      <t>* Separately stated interstate service is exempt. Telecommunications carriers are subject to 2</t>
    </r>
    <r>
      <rPr>
        <sz val="14"/>
        <rFont val="Calibri"/>
        <family val="2"/>
      </rPr>
      <t>½% gross receipts tax on gross receipts.</t>
    </r>
  </si>
  <si>
    <t>*  Itemized material subject to 5% tax.</t>
  </si>
  <si>
    <t>*  Rental of tangible personal property.</t>
  </si>
  <si>
    <t>*  Parts &amp; materials taxable only.</t>
  </si>
  <si>
    <t>* Sale of tangible personal property.</t>
  </si>
  <si>
    <t>*  Tire recapping is taxableat 5%.</t>
  </si>
  <si>
    <t>* Exempt if itemized separately from sale of canned program.</t>
  </si>
  <si>
    <t>* Exempt July 1, 2017.</t>
  </si>
  <si>
    <t>* Exemtp July 1, 2017.</t>
  </si>
  <si>
    <t>* Canned programs if downloaded onto purchasers computer.</t>
  </si>
  <si>
    <t>* Portion attributable to admission for amusement or entertainment is taxable.</t>
  </si>
  <si>
    <t>*  Taxable only if property has not previously been subjected to sales tax.</t>
  </si>
  <si>
    <t>* Exempt if rented with operator.</t>
  </si>
  <si>
    <t>*  up to 3% of 8% retained by rental company as reimbursement for excise tax on purchases of fleet vehicles</t>
  </si>
  <si>
    <t xml:space="preserve">*  Sum of lease consideration subject to motor vehicle excise tax at time of lease.  </t>
  </si>
  <si>
    <t xml:space="preserve">*  Payment of 5% aircraft excise tax required at time of purchase.  No further tax imposed on rental. </t>
  </si>
  <si>
    <t>*Hotel, motel, and tourist court accomodations are subject to additional local lodging taxes of 1 to 3%.</t>
  </si>
  <si>
    <t>*  Material only subject to 5% use tax.</t>
  </si>
  <si>
    <t>*  Parts &amp; materials subject to use tax.</t>
  </si>
  <si>
    <t>* Excludes assembly or fabrication of good being sold.</t>
  </si>
  <si>
    <t>* Service provider subject to 5% tax on cost of canned software and hardware located in ND and used to provide service.</t>
  </si>
  <si>
    <t>* May be purchased for resale.  Rental or lease payments are taxable.</t>
  </si>
  <si>
    <t>* Exempt if lessor or rentor elects to pay tax on purchase price.</t>
  </si>
  <si>
    <t>ND</t>
  </si>
  <si>
    <t>*  See lawncare and landscaping information release.</t>
  </si>
  <si>
    <t>* directly in producing TPP for sale by mining</t>
  </si>
  <si>
    <t>* directly in exploration</t>
  </si>
  <si>
    <t>* directly in production of crude oil and natural gas</t>
  </si>
  <si>
    <t>All transactions by which printed, imprinted, overprinted, lithographic, multilithic, blueprinted, photostatic, or other productions or reproductions of written or graphic matter are or are to be furnished or transferred are considered a taxable sale.</t>
  </si>
  <si>
    <t>*  The transfer of property as part of lawncare and landscaping services is never a construction contract.  See lawncare and landscaping information release.   http://www.tax.ohio.gov/Portals/0/communications/information_releases/landscaping%20info%20release%2011-2012%20FINAL.pdf</t>
  </si>
  <si>
    <t>*  See resort tax information release. http://www.tax.ohio.gov/sales_and_use/information_releases/st200803.aspx</t>
  </si>
  <si>
    <t>* See storage tax information release.  http://www.tax.ohio.gov/sales_and_use/information_releases/st200311.aspx</t>
  </si>
  <si>
    <t>* In-transit storage for not more than 180 days exempt.</t>
  </si>
  <si>
    <t>*  Repair services and storage taxable.</t>
  </si>
  <si>
    <t>*  Packing material taxable to the consumer.</t>
  </si>
  <si>
    <t xml:space="preserve">*  Taxable if call originates or terminates in state and is billed in-state. </t>
  </si>
  <si>
    <t xml:space="preserve">*  When delivered through wires. </t>
  </si>
  <si>
    <t>*  Exempt if sold by public utility and delivered through pipes or wires.</t>
  </si>
  <si>
    <t xml:space="preserve">*  Exempt if sold by public utility and delivered through pipes or wires.  </t>
  </si>
  <si>
    <t>*  Hair cutting exempt.  Services such as nail care, skin care, cosmetic applications, etc are taxable. See personal service information release.  http://www.tax.ohio.gov/sales_and_use/information_releases/st2003draft.aspx</t>
  </si>
  <si>
    <t>*  Fabric protector on personal property is taxable.</t>
  </si>
  <si>
    <t>* Sales of tangible personal property are taxable.</t>
  </si>
  <si>
    <t>* Exempt if provided on order of a licensed physician or licensed chiropractor.</t>
  </si>
  <si>
    <t>*  Indoor taxable, outdoor exempt (building maintenance and janitorial service).</t>
  </si>
  <si>
    <t>*  Equipment rental or leasing is taxable.</t>
  </si>
  <si>
    <t>*  Sale of finished artwork is taxable.</t>
  </si>
  <si>
    <t>*  Industrial laundry and linen services only.</t>
  </si>
  <si>
    <t>*  Employment and employment placement services</t>
  </si>
  <si>
    <t>*  Sale of tangible personal property taxable.</t>
  </si>
  <si>
    <t>*  Packing material is taxable to the consumer.</t>
  </si>
  <si>
    <t xml:space="preserve">*Some activities may fit into the definition of automatic data processing and could be considered taxable services </t>
  </si>
  <si>
    <t>*  Billboards and signs printed on real property are exempt.  Other signage is taxable.  Rule 5703-9-29, 5703-9-30.</t>
  </si>
  <si>
    <t>* Taxable if voice mail is bundled in telephone bill.</t>
  </si>
  <si>
    <t>*  Building maintenance and janitorial service.</t>
  </si>
  <si>
    <t>*  If separately stated.</t>
  </si>
  <si>
    <t>*  Custom software programming is exempt.  Computer programming, i.e., system programming, is still subject to taxation.</t>
  </si>
  <si>
    <t>*  Computer services and data processing charges are taxable.</t>
  </si>
  <si>
    <t>*  Electronic information service.  Business use only.</t>
  </si>
  <si>
    <t>*  Computer and data processing charges are taxable.</t>
  </si>
  <si>
    <t>* Prewritten computer software.</t>
  </si>
  <si>
    <t>*January 1, 2014</t>
  </si>
  <si>
    <t>*  Washing, waxing, polishing and painting motor vehicles taxable.  Coin operated car washes exempt.</t>
  </si>
  <si>
    <t>* Roadside service (i.e., unlocking doors, jump starts) are exempt.</t>
  </si>
  <si>
    <t>*  Repairs are taxable.</t>
  </si>
  <si>
    <t>*  Local option admission tax; locally administered and collected.  May apply anywhere admission is charged to enter, except high school and college sporting events.</t>
  </si>
  <si>
    <t>*  Local option admission tax; locally administered and collected.  May apply anywhere admission is charged to enter, except high school and college sporting events.  Shoe and locker rental is taxable.</t>
  </si>
  <si>
    <t>*  Local franchise taxes apply to cable.  Separately charged equipment rental is taxable under sales tax.</t>
  </si>
  <si>
    <t>*  Inclusive of satellite radio.</t>
  </si>
  <si>
    <t>*  Local option admission tax; locally administered and collected.  May apply anywhere admission is charged to enter, except high school and college sporting events.  Recreation and sports club services and physical fitness exempt.</t>
  </si>
  <si>
    <t>*  Rental of personal property is synonymous with the sale of personal property.  The total amount of the rental charge is subject to sales or use tax in the same way that  the sale of the same item is taxable.</t>
  </si>
  <si>
    <t>*  Exempt if used in mining.</t>
  </si>
  <si>
    <t>*  Lease of personal property is synonymous with the sale of personal property.  The total amount of the lease charge is subject to sales or use tax in the same way that  the sale of the same item is taxable.</t>
  </si>
  <si>
    <t>*Intra-state transportation.</t>
  </si>
  <si>
    <t>* Intra-state transportation</t>
  </si>
  <si>
    <t>*  May be subject to a maximum 10% lodging tax.  This tax is locally administered and collected.</t>
  </si>
  <si>
    <t>*  If the work performed involves the fabrication of tangible personal property, the charges are subject to the Ohio sales tax.</t>
  </si>
  <si>
    <t>*  If equipment being repaired or installed is not otherwise exempt, then the labor to effect or install is taxable.</t>
  </si>
  <si>
    <t>This is now exempt 5739.02(B)(49) aircraft has to be more than 6k pounds</t>
  </si>
  <si>
    <t>*  Exempt if railcars are owned by public utility railroad.  Exemption broadened by change in statute 11/96.</t>
  </si>
  <si>
    <t>*  Exempt if the warranty is provided as part of the original consideration paid for the tangible personal property.</t>
  </si>
  <si>
    <t>*Electronic Information Services when used in business</t>
  </si>
  <si>
    <t>5.75/E</t>
  </si>
  <si>
    <t>If the taxpayer puts its own equipment in the warehouses, the rental of real property is exempt.  If the activity is purchasing internet access, the transaction is taxable as electronic information services.  If the taxable internet access is not separately stated, the transaction is taxable.</t>
  </si>
  <si>
    <t>*Additional information as to what the transaction is identifying is necessary for the Department to identify whether this activity is taxable or exempt.</t>
  </si>
  <si>
    <t>*  May be exempt as purchase for resale.</t>
  </si>
  <si>
    <t>Ohio has a privilege tax that is measured by gross receipts. See Ohio's Commercial Activity Tax (CAT) in Chapter 5751 of the Ohio Revised Code.  Receipts from the sale of rentals or leases sitused to Ohio are included in the base.  However,  the CAT is not similar to a sales/use tax.</t>
  </si>
  <si>
    <t>* If charged by seller of the tangible personal property.</t>
  </si>
  <si>
    <t>OH</t>
  </si>
  <si>
    <t>*  May include county or transit district add-on tax rate. Additional information can be found at tax.ohio.gov.</t>
  </si>
  <si>
    <t>* Oregon does not have a sales tax.</t>
  </si>
  <si>
    <t>* A severance tax of 6% of the grosss value at the well is levied on the production of oil and gas.</t>
  </si>
  <si>
    <t>* subscriber telecommunications service and VoIP service $0.75 per access line per month and prepaid wireless services $0.75 per transaction, regardless of the value or frequency of purchase</t>
  </si>
  <si>
    <t>*  Some cities and counties levy a franchise fee on cable services.  The percentage of the fee varies with each city and county.</t>
  </si>
  <si>
    <t>*  Annual amusement device excise tax of $125-$250 is imposed for operating a video lottery game terminal.</t>
  </si>
  <si>
    <t xml:space="preserve">*  The state lodging tax is 1.8% (changes to 1.5% on July 1, 2020) and some cities and counties levy an additional tax on hotel and motel room rents.  The amount of the tax varies with each city and county.  </t>
  </si>
  <si>
    <t>*  Individual counties do assess personal property tax on business property.</t>
  </si>
  <si>
    <t>OR</t>
  </si>
  <si>
    <t>*  Lawn care is taxable, designing landscapes, planting trees, and maintaining landscape is exempt.</t>
  </si>
  <si>
    <t>* shipping fees associated with taxable sales are taxable.</t>
  </si>
  <si>
    <t>*  Self-storage services are taxable.</t>
  </si>
  <si>
    <t>*  Dock and storage fees are exempt, unless self-storage..</t>
  </si>
  <si>
    <t>*  Direct use or consumption in manufacturing, farming, processing or rendering public utility service exempt.</t>
  </si>
  <si>
    <t xml:space="preserve">  Direct use or consumption in manufacturing, farming, processing or rendering public utility service exempt.</t>
  </si>
  <si>
    <t>* When purchased by user.</t>
  </si>
  <si>
    <t>*  Subscriber line charges and basic local service are exempt.</t>
  </si>
  <si>
    <t>* Except for formal wear.</t>
  </si>
  <si>
    <t>*  Computer services and telephone services are subject to sales tax.</t>
  </si>
  <si>
    <t>*  Cleaning of above ground and indoor pools is taxable.</t>
  </si>
  <si>
    <t>*  Transferring tangible personal property in conjunction with advertising services is subject to sales tax.</t>
  </si>
  <si>
    <t>*  Transferring any tangible personal property in conjunction with these services is subject to sales tax.</t>
  </si>
  <si>
    <t>* Lobbying services are subject to sales tax.  Consulting services are exempt from sales tax.</t>
  </si>
  <si>
    <t>*  Wrapping services are taxable.</t>
  </si>
  <si>
    <t>*  Secretarial and editing services are subject to sales tax, court reporting is not.</t>
  </si>
  <si>
    <t>*  Help supply services are taxable.</t>
  </si>
  <si>
    <t>*  Signs and installation are subject to tax if the sign remains tangible personal property.</t>
  </si>
  <si>
    <t>*  Help supply services are subject to sales tax.</t>
  </si>
  <si>
    <t>*  Secretarial,  computer, and help supply services are subject to sales tax.</t>
  </si>
  <si>
    <t>*If customer is original purchaser.</t>
  </si>
  <si>
    <t>* Internet access is exempt.</t>
  </si>
  <si>
    <t>* custom software is exempt</t>
  </si>
  <si>
    <t>*  Separately stated towing charges are exempt.</t>
  </si>
  <si>
    <t>* Self-storage is taxable.</t>
  </si>
  <si>
    <t>*  Subject to separate pari-mutual and admissions tax.</t>
  </si>
  <si>
    <t>*  Local municipalities may impose amusement taxes.</t>
  </si>
  <si>
    <t>*  Premium cable television services are subject to sales tax.</t>
  </si>
  <si>
    <t>*  Rentals less than 29 days are subject to additional $2/day public transportation assistance fund tax.</t>
  </si>
  <si>
    <t>*  More than 30 day leases are subject to additional 3% public transportation assistance fund tax.</t>
  </si>
  <si>
    <t>*  Exempt unless a rental.</t>
  </si>
  <si>
    <t>* Unless commercial NT use</t>
  </si>
  <si>
    <t>* Unless commercial LI use</t>
  </si>
  <si>
    <t>* subject to hotel occupancy tax.</t>
  </si>
  <si>
    <t>* Unless commercial KS use</t>
  </si>
  <si>
    <t>*  Repair alteration or installation of tangible personal property is subject to tax.  Taxable price includes materials, labor and installation.  Repair or installer on Real Estate pays tax on purchase of materials.</t>
  </si>
  <si>
    <t>*  Repair or installation of tangible personal property is subject to tax.  Taxable price includes materials, labor and installation.  Repairer or installer on Real Estate pays tax on purchase of materials.  Shoe repair and garment repair are exempt (both labor and materials).</t>
  </si>
  <si>
    <t>*  Unless for common carrier. Pennsylvania exempts fuel, repairs, supplies for vessels over 50 tons only.</t>
  </si>
  <si>
    <t>*  Pennsylvania exempts fuel, repairs, supplies for vessels over 50 tons only.</t>
  </si>
  <si>
    <t>*  Pennsylvania has direct use public utility exemption, and for movement of personalty.</t>
  </si>
  <si>
    <t>* Unless performed on real property</t>
  </si>
  <si>
    <t>*  Service to real estate is exempt.</t>
  </si>
  <si>
    <t>*  Animal cleaning.</t>
  </si>
  <si>
    <t>*May be exempt if qualifies as custom computer software.</t>
  </si>
  <si>
    <t>*  Resale exemption would apply.  Tax would be due on rental or lease payments.</t>
  </si>
  <si>
    <t>* PA gross receipts tax applies to sales not uses. In addition, the tax is imposed upon the service provider rather than the customer.  However there is a very limited application. Service providers are subject to gross receipts tax on the following sales to residential and industrial customers: (1) intrastate telephone and telegraph; (2) interstate telephone and telegraph; (3) cellular telephone services; and (4) electricity.</t>
  </si>
  <si>
    <t>*Gross receipts are not taxable.  However, a vendor's invoice line item for reimbursement of this tax is included in the sales taxable purchase price.</t>
  </si>
  <si>
    <t xml:space="preserve">*  Shipping and delivery charges made in conjunction with the sale of tangible personal property are subject to sales tax. </t>
  </si>
  <si>
    <t>PA</t>
  </si>
  <si>
    <r>
      <t xml:space="preserve">* The sale and purchase of tangible personal property subject to the state sales and use tax rate is also subject to local sales and use tax collected and administered by the Department of Revenue on the behalf of counties and other jurisdictions unless otherwise specifically exempt. In most counties, the SCDOR administers and collects a local sales and use tax on behalf of local jurisdictions ranging from 1% - 2.5% (see SC Information Letter #17-2 for more details on local taxes effective March 1, 2017). Additional local tax changes will be effective as of May 1, 2017. As a result of the May 1, 2017 local tax changes, the SCDOR will administer and collect a local sales and use tax on behalf of local jurisdictions ranging from 1% to 3%. A separate information letter, not available at the time of this survey, will be issued reflecting those local tax changes. Note: Department advisory opinions (revenue rulings) and regulations referenced above can be found at the Department's website at </t>
    </r>
    <r>
      <rPr>
        <b/>
        <sz val="14"/>
        <rFont val="Calibri"/>
        <family val="2"/>
        <scheme val="minor"/>
      </rPr>
      <t>dor.sc.gov</t>
    </r>
    <r>
      <rPr>
        <sz val="14"/>
        <rFont val="Calibri"/>
        <family val="2"/>
        <scheme val="minor"/>
      </rPr>
      <t xml:space="preserve"> under "</t>
    </r>
    <r>
      <rPr>
        <b/>
        <sz val="14"/>
        <rFont val="Calibri"/>
        <family val="2"/>
        <scheme val="minor"/>
      </rPr>
      <t>Resources</t>
    </r>
    <r>
      <rPr>
        <sz val="14"/>
        <rFont val="Calibri"/>
        <family val="2"/>
        <scheme val="minor"/>
      </rPr>
      <t xml:space="preserve">&gt; </t>
    </r>
    <r>
      <rPr>
        <b/>
        <sz val="14"/>
        <rFont val="Calibri"/>
        <family val="2"/>
        <scheme val="minor"/>
      </rPr>
      <t>Law and Policy</t>
    </r>
    <r>
      <rPr>
        <sz val="14"/>
        <rFont val="Calibri"/>
        <family val="2"/>
        <scheme val="minor"/>
      </rPr>
      <t>."</t>
    </r>
  </si>
  <si>
    <t>*  Charges for cleaning, glazing or dying furs are taxable. If charges for storing a fur is separate from the cleaning, glazing or dyeing charges, then such storage charges are not taxable.</t>
  </si>
  <si>
    <t>* Supplies used aboard ships plying the high seas are exempt. For repairs, materials which pass to the repairman's customers and which do not lose their identy when used by the repairman and which are a substantial part of their repair job (such as auto repair parts) are taxable sales. If charges for installation labor are separately stated, then such charge are not taxable. See SC Regulation 117-306</t>
  </si>
  <si>
    <t>* Local service only taxable. Intrastate long distance exempt. Bundled charges are taxable, except non-taxable portion may not be subject to the tax if certain conditions are met.Examples of taxable communication services as set forth in SC Revenue Ruling #06-8 include (1) Telephone services (not specifically exempted under Code Section 12-36-2120(11)), including telephone services provided via the traditional circuit-committed protocols of the public switched telephone network (PSTN), a wireless transmission system, a voice over Internet protocol ("VoIP"), or any of other method; (2) Teleconferencing Services; (3) Paging Services (See SC Information Letter #89-28.): (4) Answering Services (See SC Information Letter #89-28.); (5) Cable Television Services ; (6) Satellite Programming Services and Other Programming Transmission Services (includes, but is not limited to, emergency communication services and television, radio, music or other programming services); (7) Fax Transmission Services (See SC Revenue Ruling #89-14.); (8) Voice Mail Messaging Services (See SC Revenue Ruling #89-14.); (9) E-Mail Services (See SC Revenue Ruling #89-14.); (10) Electronic Filing of Tax Returns when the return is electronically filed by a person who did not prepare the tax return (See SC Revenue Ruling #91-20.); (11) Database Access Transmission Services (On-Line Information Services), such as legal research services, credit reporting/research services, charges to access an
individual website  (including Application Service Providers), etc. (not including computer database information services provided by a cooperative service when the database information has been assembled by and for the exclusive use of the members of the cooperative services) (See SC Revenue Ruling #89-14 and SC Private Letter Ruling #89-21.); (12) Prepaid Wireless Calling Arrangements (sale or recharge at retail) as defined in Code Section 12-36-910(B)(5) (For information on prepaid telephone calling cards that do not come within the definition of prepaid wireless calling arrangements, see SC Revenue Ruling #04-4.); and (13) 900/976 Telephone Service (The State tax rate on this type of communication service is 10% (11% beginning June 1, 2007), not 5% (or 6% beginning June 1, 2007).) Examples of non taxable communication services as set forth in SC Revenue Ruling #06-8 include (1) Telephone services specifically exempted under Code Section 12-36-2120(11), such as toll charges between telephone exchanges and carrier access charges and customers access line charges established by the Federal Communications Commission or the South Carolina Public Service Commission; (2) Telegraph Messages (Code Section 12-36-2120(11)); (3) Communication Services involving Automatic Teller Machines (Code Section 12-36-2120(11)); (4) Data Processing Services as defined under Code Section 12-36-910(C); (5) Computer Database Information Services provided by a cooperative service when the database information has been assembled by and for the exclusive use of the members of the cooperative services (Code Section 12-36-60); and (6) Electronic Filing of Tax Returns when the return is electronically filed by a person who prepared the tax return (See SC Revenue Ruling #91-20.).</t>
  </si>
  <si>
    <t>*See Remarks for line item #29 above,</t>
  </si>
  <si>
    <t xml:space="preserve">* Electricity, natural gas, and other fuels used in manufacturing, processing, mining and quarrying tangible personal property for sale is exempt. Electricity used by radio and TV stations to produce, broadcast or distribute programs exempt. See SC Regulation 117-302 and 117-328 for more details. Fuel used by transportation companies for motive power exempt, Fuel used in farm machinery and farm tractors exempt. Fuel used in commercial fishing vessels exempt. Fuel used to cured agricultural products or to irrigate crops exempt. Electricity, natural gas, propane, or fuels of any type, oxygen, hydrogen, nitrogen, or gasses of any type used by a qualified recycling facility exempt. </t>
  </si>
  <si>
    <t>*Water sold by public utilities and certain nonprofits exempt.</t>
  </si>
  <si>
    <t>*See Remarks for line item #32 above.</t>
  </si>
  <si>
    <t>*See Remarks for line item #29 above.</t>
  </si>
  <si>
    <t>* See Remarks for line item #29 above.</t>
  </si>
  <si>
    <t>* Electricity and other fuels used for residential purposes exempt. (By statute, individual sales of kerosine of 20 gallons or less considered for residential heating purposes and exempt.).</t>
  </si>
  <si>
    <t>* Water sold by public utilities and certain nonprofits exempt.</t>
  </si>
  <si>
    <t>* See Remarks for item #40 above.</t>
  </si>
  <si>
    <t>* Taxable if it is a charge to access or use an online database. Charges to access or use an online database/information service are taxable. For examples of taxable and non-taxable communication services, see SC Revenue Ruling #06-8.</t>
  </si>
  <si>
    <t>*See SC Regulation 117-308.13</t>
  </si>
  <si>
    <t>*See SC Regulation 117-303.2</t>
  </si>
  <si>
    <t>plus any applicable local tax</t>
  </si>
  <si>
    <t>* Charges for tangible personal property are taxable (caskets, etc.). Charges for services are not taxable. See SC Regulation 117-309.8.</t>
  </si>
  <si>
    <t>* Taxable if associated with the sale of tangible property.</t>
  </si>
  <si>
    <t>* Subject to Admissions tax of 5%.  Most health clubs exempt. See SC Revenue Ruling #05-14.</t>
  </si>
  <si>
    <t>* Coin operated laundry and dry cleaning exempt.</t>
  </si>
  <si>
    <t>* Also, some drycleaning facilities are required to remit an additional 1% environmental surcharge.</t>
  </si>
  <si>
    <t>* 976 Number services are also taxable at 11%. See Section 12-36-2645 of the code.</t>
  </si>
  <si>
    <t>*See SC Regulation 117-306.4</t>
  </si>
  <si>
    <t>* Taxable if true object of the transaction is the sale of tangible personal property.</t>
  </si>
  <si>
    <t>* Taxable if true object of the transaction is the sale of tangible personal property. See SC Regulation 117-309.10</t>
  </si>
  <si>
    <t>* Taxable if part of a charge for the sale of photographs. See SC Regulation 117-309.2</t>
  </si>
  <si>
    <t>* Taxable if printer produces such items as brochures, letterheads, envelopes, circulars, etc.</t>
  </si>
  <si>
    <t>* Installation not taxed if separately billed.</t>
  </si>
  <si>
    <t>* See line item #51 above and  SC Revenue Ruling #06-8.</t>
  </si>
  <si>
    <t>* For more information on the taxation of software, maintenances contracts and associated charges, see SC Revenue Ruling #05-13 and SC Regulation 117-330.</t>
  </si>
  <si>
    <t>* See Remarks for line item #107 above.</t>
  </si>
  <si>
    <t>* See SC Revenue Ruling #06-8.</t>
  </si>
  <si>
    <t>* See Remarks for line item #111 above.</t>
  </si>
  <si>
    <t>* Charges to access or use an online database/information service are taxable. For examples of taxable and non-taxable communication services, see SC Revenue Ruling #06-8.</t>
  </si>
  <si>
    <t>* See Remarks for line item #113 above.</t>
  </si>
  <si>
    <t>* Must meet the definition in the statute to be exempt as "data processing;" If it is a charge  to access or use the website and does not meet the definition for data processing, then it is subject to the tax as a communications service. See SC Revenue Ruling #06-8</t>
  </si>
  <si>
    <t>* However, if there is a charge to access a website to use the software (ASP) or if received via tangible means, then such is subject to the tax as a communications service. See SC Revenue Ruling #06-8 and SC Revenue Ruling #12-1.</t>
  </si>
  <si>
    <t>* However, if there is a separate charge to listen to it online or via the phone, then such is subject to the tax as a communications service. See SC Revenue Ruling #16-5</t>
  </si>
  <si>
    <t>*See SC Revenue Ruling #16-5</t>
  </si>
  <si>
    <t>* See SC Regulation 117-306.2</t>
  </si>
  <si>
    <t>* Taxable if sold in conjunction with the sales of vehicle.</t>
  </si>
  <si>
    <t>* Subject to 5% Admissions tax.</t>
  </si>
  <si>
    <t>*Subject to 5% Admissions tax.</t>
  </si>
  <si>
    <t>* For examples of taxable and non-taxable communication services, see SC Revenue Ruling #06-8.</t>
  </si>
  <si>
    <t xml:space="preserve"> For examples of taxable and non-taxable communication services, see SC Revenue Ruling #06-8.</t>
  </si>
  <si>
    <t>* Rides, shows and exhibits of circuses and community fairs are subject to a 5% Admissions tax.</t>
  </si>
  <si>
    <t>* College sports events subject to 5% Admissions tax.</t>
  </si>
  <si>
    <t>* Exempt if a nonprofit club.</t>
  </si>
  <si>
    <t>See SC Regulation 117-308</t>
  </si>
  <si>
    <t>See Remarks for line item #144</t>
  </si>
  <si>
    <t>See Remarks for line item #145</t>
  </si>
  <si>
    <t>See Remarks for line item #146</t>
  </si>
  <si>
    <t>See Remarks for line item #147</t>
  </si>
  <si>
    <t>See Remarks for line item #148</t>
  </si>
  <si>
    <t>See Remarks for line item #149</t>
  </si>
  <si>
    <t>See Remarks for line item #150</t>
  </si>
  <si>
    <t>See Remarks for line item #151</t>
  </si>
  <si>
    <t>* A maximum tax of $300 is established for sales or long term (90 + days) rentals of aircraft, motor vehicles, boats, motorcycles, trailers, RV's, and light construction equipment. See Section 12-36-2110</t>
  </si>
  <si>
    <t>* See Remarks for line item #153 above.</t>
  </si>
  <si>
    <t>* See Remarks for line item #153above.</t>
  </si>
  <si>
    <t>* Additional guest charges are taxed at 6%. For more information about the taxation of charges by hotels, motels, etc., see SC Regulation 117-307.</t>
  </si>
  <si>
    <t>* See Remarks for line item #164 above.</t>
  </si>
  <si>
    <t>* Taxable if part of the charge (sale) of tangible personal property.Exempt if not part of the charge (sale) of tangible personal property.</t>
  </si>
  <si>
    <t xml:space="preserve">* If tangible personal property is sold, then repair labor is only exempt if separately stated from charges for tangible personal property on the invoice.  </t>
  </si>
  <si>
    <t>* See Remarks for line item #166 and #168 above.</t>
  </si>
  <si>
    <t>* See SC Regulation 117-311.</t>
  </si>
  <si>
    <t>* See Remarks for line item #215 above. See SC Regulation 117-306.2</t>
  </si>
  <si>
    <t>* See Remarks for line item #215 above. See SC Regulation 117-306.</t>
  </si>
  <si>
    <t>* Certain motor vehicle service contract are exempt. Certain computer software service contract are not taxable. See SC Revenue Ruling #11-1, SC Revenue Ruling #11-2, SC Revenue Ruling #93-6, and SC Revenue Ruling #03-5.</t>
  </si>
  <si>
    <t>* Installation charges exempt if separately stated. See SC Regulation 117-313.3</t>
  </si>
  <si>
    <t>*See SC Regulation 117-308.14</t>
  </si>
  <si>
    <t>* Taxable if part of cost to make tangible property. See SC Regulation 117-313</t>
  </si>
  <si>
    <t>*Taxable as a charge for the ways or means for the transmission of the voice or messages (communications) if charge is to access a website or database to use the software. See SC Code Section 12-36-910 and SC Code Section 12-36-1310, SC Regulation 117-329.4, SC Revenue Ruling #06-8 and SC Private Letter Ruling #14-5.</t>
  </si>
  <si>
    <t>See remarks for line item #189 above</t>
  </si>
  <si>
    <t>*Not taxable unless deemed to be charges for the ways or means for the transmission of the voice or messages (communications). See SC Code Section 12-36-910 and SC Code Section 12-36-1310, SC Regulation 117-329.4, SC Revenue Ruling #06-8, SC Private Letter Ruling #14-5, SC Private Letter Ruling #14-2 and SC Private Letter Ruling #14-4.</t>
  </si>
  <si>
    <t>*See remarks for line item #193 above</t>
  </si>
  <si>
    <t>* If the property is purchased for rental/lease, then it is determined to be a sale at wholesale and not subject to tax. The subsequent rental or lease is subject to the tax.</t>
  </si>
  <si>
    <t>* Under the sales and use tax law, the definition of a "sales" includes a lease or rental. As such, the rental or lease fees are subject to the tax.</t>
  </si>
  <si>
    <t xml:space="preserve">*  Charges for delivery made via the seller's vehicle are always taxable.  If the delivery is by common carrier, it is taxable if F.O.B. point of destination. See SC Regulation 117-310. </t>
  </si>
  <si>
    <t>SC</t>
  </si>
  <si>
    <t>*  Exempts health and education services; services performed on projects located outside South Dakota; sales commissions; social services; and some other categories by specific lists.</t>
  </si>
  <si>
    <t>* Depending on the service, could potentially be subject to contractors' excise tax (2%)</t>
  </si>
  <si>
    <t>*  Contractors' excise tax applies to all construction services in Division C</t>
  </si>
  <si>
    <t>* Mini-storage becomes taxable if services are provided in conjunction with the storage.</t>
  </si>
  <si>
    <t>*  All calls that originate and terminate in SD.</t>
  </si>
  <si>
    <t>*  Any communication service that originates or terminates in SD &amp; billed or charged to a service address in SD.</t>
  </si>
  <si>
    <t>*  Electricity used to power agricultural irrigation units exempt.</t>
  </si>
  <si>
    <t>*  Sewer is exempt.</t>
  </si>
  <si>
    <t>*  Bulk domestic use exempt.</t>
  </si>
  <si>
    <t>* Fuel used for agricutlural or railroad purposes is exempt. Agricultural purposes does not include use in a farm residence.</t>
  </si>
  <si>
    <t>*  Exempt from sales tax.  Financial institutions subject to bank franchise tax in lieu of sales tax.</t>
  </si>
  <si>
    <t>*  Insurance premiums are exempt.</t>
  </si>
  <si>
    <t>*  Loans initiated by financial institutions are exempt.  Taxable under financial institutions franchise tax act.</t>
  </si>
  <si>
    <t>*  Coin operated washing and drying establishments subject to annual licensing in lieu of sales tax on gross receipts.</t>
  </si>
  <si>
    <t>*  Building of billboards is subject to contractor's excise tax of 2%.</t>
  </si>
  <si>
    <t>*  Subject to insurance premiums tax.</t>
  </si>
  <si>
    <t>*  Painting, wallpapering, etc. are subject to contractor's excise tax.</t>
  </si>
  <si>
    <t xml:space="preserve">*  Subject to 2% contractors excise tax if it becomes part of real property </t>
  </si>
  <si>
    <t>* Taxed based on customers address</t>
  </si>
  <si>
    <t>*  Admissions and services rendered for the track or animal owner are taxable.</t>
  </si>
  <si>
    <t>*  Also subject to 1.5% Tourism Tax</t>
  </si>
  <si>
    <t>*  Admissions to the grounds of state, county, district, regional and local fairs are exempt.</t>
  </si>
  <si>
    <t>*  Subject to 4.5% amusement device tax, not sales tax</t>
  </si>
  <si>
    <t>*  If coin operated they are subject to 4.5% amusement device tax, not sales tax</t>
  </si>
  <si>
    <t>* Drug screens done outside of hospitals or clinics subject to 4.5% sales tax</t>
  </si>
  <si>
    <t>* If leased with operator, this lease is subject to the 2% contractors excise tax.</t>
  </si>
  <si>
    <t>*  Rental of registered motor vehicles is exempt if lease is 28 days or longer.</t>
  </si>
  <si>
    <t>*  Intrastate.</t>
  </si>
  <si>
    <t>*  Subject to contractor's excise tax.</t>
  </si>
  <si>
    <t>*  Exempt if no charges are made to customer at time of repair; deductible costs are taxable.</t>
  </si>
  <si>
    <t>*  Excise taxable at 2% if realty improvement.</t>
  </si>
  <si>
    <t>*  All goods and services are taxable unless specifically exempt.</t>
  </si>
  <si>
    <t>*  Resale.</t>
  </si>
  <si>
    <t>* Leases are specifically taxed.</t>
  </si>
  <si>
    <t>*  Amount included in the retailer's charges to purchaser of tangible personal property are included in taxable receipts.</t>
  </si>
  <si>
    <t>SD</t>
  </si>
  <si>
    <t xml:space="preserve">*  A local option sales tax has been adopted by all cities or counties at rates ranging from 1.5% to 2.75%, and is in addition to the 7% state tax. </t>
  </si>
  <si>
    <t>*   Pet washing, except for medicinal purposes, is taxable while grooming services are not.  A bundled charge for washing and grooming is taxable.</t>
  </si>
  <si>
    <t>*  Taxable if repair or installation of tangible personal property.  Exempt if services performed on real property.  Made to order sales of tangible personal property are taxable.</t>
  </si>
  <si>
    <t>*  Lots operated by government entities exempt if parking meters or other payment receptacles used.</t>
  </si>
  <si>
    <t>*  Cleaning and repair on boats taxable.  Boat docking and storage is exempt.</t>
  </si>
  <si>
    <t>*  Taxable if packaging material is sold to the customer</t>
  </si>
  <si>
    <t xml:space="preserve">*Exempt from local tax. Sourced to jurisdiction where call originates or terminates and in which service address is also located. If sold on a basis other than call by call,  sourced to the customer's place of primary use. Sourcing of telecommunications sales is consistent with Mobile Telecommunications Act and Streamlined Sales and Use Tax Agreement. </t>
  </si>
  <si>
    <t xml:space="preserve">* If single telecommunications charge includes intrastate and interstate calling, the bundled telecommunications service is taxed at 7% state and 2.5% local tax rate.  If sold on a basis other than call by call,  sourced to the customer's place of primary use.  Sourcing of telecommunications sales is consistent with Mobile Telecommunications Act and Streamlined Sales and Use Tax Agreement. </t>
  </si>
  <si>
    <t>* Exempt from local option tax.</t>
  </si>
  <si>
    <t>* 1% state, .5% local.</t>
  </si>
  <si>
    <t>*  2.5% local option tax</t>
  </si>
  <si>
    <t xml:space="preserve">* 1.5% local option tax. Sourced to jurisdiction where call originates or terminates and in which the service address is also located. If sold on a basis other than call by call,  sourced to the customer's place of primary use. Sourcing of telecommunications sales is consistent with Mobile Telecommunications Act and Streamlined Sales and Use Tax Agreement. </t>
  </si>
  <si>
    <t xml:space="preserve">*Utility water is sourced for local tax purposes to the customer's location. </t>
  </si>
  <si>
    <t>* Cleaning of furniture is taxable; cleaning of installed carpet is exempt.</t>
  </si>
  <si>
    <t>* Taxable as rental of tangible personal property.</t>
  </si>
  <si>
    <t>*Sales of tangible personal property such as flowers, programs, and clothing is taxable.</t>
  </si>
  <si>
    <t>* Generally, memberships to health clubs are taxable.  Charges for the use of tanning beds are taxable. A Nonprofit's sales of health club memberships is exempt.</t>
  </si>
  <si>
    <t>* Exempt if performed by a licensed therapist.</t>
  </si>
  <si>
    <t xml:space="preserve">* Taxable if above ground pool; considered tangible personal property. </t>
  </si>
  <si>
    <t>*Rental of equipment is subject to tax.</t>
  </si>
  <si>
    <t>*An advertising agency's sales of advertising models, works of art, digital final art work, and digital or tangible advertising materials are taxable. Advertising services that are not otherwise part of the sales price of taxable product are exempt.</t>
  </si>
  <si>
    <t xml:space="preserve">*Sales of tangible personal property are subject to tax. Design and decorating services that are part of the sale of the tangible personal are also taxable. </t>
  </si>
  <si>
    <t>*Repairs to tangible personal property are taxable.</t>
  </si>
  <si>
    <t>* Taxable if packing and crating is sold to the customer.</t>
  </si>
  <si>
    <t xml:space="preserve">* If sign remains tangible, then sales price of sign and installation are taxable.  If sign becomes realty upon installation, the seller owes tax on the fabricated cost of the sign, and installation is not taxable. </t>
  </si>
  <si>
    <t xml:space="preserve">* Services involved with the sale, lease, rental, creation, design, development, or alteration of computer software is taxable.  </t>
  </si>
  <si>
    <t>*2.5% local tax rate</t>
  </si>
  <si>
    <t>*Sales of digital photographs for advertising purposes are taxable.</t>
  </si>
  <si>
    <t>* Car washing taxable, except coin operated car wash exempt.</t>
  </si>
  <si>
    <t>* Towing taxable if performing in anticipation of repair. Towing services without repair are not taxable.</t>
  </si>
  <si>
    <t>* Lots operated by government entities exempt.</t>
  </si>
  <si>
    <t xml:space="preserve">* Sales by video programming service provider (authorized cable and wireless provider and broadband provider), the first $15 of the monthly charge is exempt.   Charges in excess of $15 but less than $27.50 are taxable at 8.25% state rate, 0% local rate.  Charges in excess of $27.50 are taxable at a 7% state rate plus the applicable local rate.  </t>
  </si>
  <si>
    <t>* Exempt from local tax.</t>
  </si>
  <si>
    <t>*Admissions and games at county and agricultural fairs are exempt.</t>
  </si>
  <si>
    <t>* Admission to public and private school (grades K-12) events exempt; admission to college and university events are taxable.</t>
  </si>
  <si>
    <t>*Subject to the Coin-Operated Amusement Machine Tax</t>
  </si>
  <si>
    <t xml:space="preserve">*Tax is imposed on the monthly or other periodic payment </t>
  </si>
  <si>
    <t>* Exempt if for 90 or more continuous days occupancy.</t>
  </si>
  <si>
    <t xml:space="preserve">* Repair services on real property are not taxable except as to tangible personal property used. </t>
  </si>
  <si>
    <t>* Parts and labor are exempt for commercial interstate or international air carrier.</t>
  </si>
  <si>
    <t>* Parts and labor exempt if boat is in excess of 50 tons displacement.</t>
  </si>
  <si>
    <t>* If remains tangible personal property upon installation the labor charges are taxable.  If becomes real property upon installation, then labor exempt.</t>
  </si>
  <si>
    <t>* Lessor may buy property for leasing purposes on a resale certificate.</t>
  </si>
  <si>
    <t>* The leasing of all tangible personal property is subject to tax. Tax is imposed on the monthly or other periodic payment.  Lessor purchases tangible personal property for resale without tax.</t>
  </si>
  <si>
    <t>*If an item of tangible personal property is subject to sales and use tax, the delivery charge made by the seller for delivering the property is subject to sales and use tax. If an item of tangible personal property is not subject to sales and use tax, then the delivery charge made by the seller is not subject to sales and use tax. If an item of tangible personal is delivered by an independent third party hired by the buyer then the delivery charge is not part of the sale price of a taxable product is not subject to tax.</t>
  </si>
  <si>
    <t>TN</t>
  </si>
  <si>
    <t>* Plus local taxes of up to 2%.</t>
  </si>
  <si>
    <r>
      <t xml:space="preserve">* Veterinary services are not listed as a taxable service under Tex. Tax Code </t>
    </r>
    <r>
      <rPr>
        <b/>
        <sz val="14"/>
        <color rgb="FFFF0000"/>
        <rFont val="Calibri"/>
        <family val="2"/>
        <scheme val="minor"/>
      </rPr>
      <t xml:space="preserve">Sec. </t>
    </r>
    <r>
      <rPr>
        <sz val="14"/>
        <rFont val="Calibri"/>
        <family val="2"/>
        <scheme val="minor"/>
      </rPr>
      <t>151.0101.</t>
    </r>
  </si>
  <si>
    <r>
      <t>* Horse boarding services are not listed as a taxable service under Tex. Tax Code</t>
    </r>
    <r>
      <rPr>
        <b/>
        <sz val="14"/>
        <color rgb="FFFF0000"/>
        <rFont val="Calibri"/>
        <family val="2"/>
        <scheme val="minor"/>
      </rPr>
      <t xml:space="preserve"> Sec.</t>
    </r>
    <r>
      <rPr>
        <sz val="14"/>
        <rFont val="Calibri"/>
        <family val="2"/>
        <scheme val="minor"/>
      </rPr>
      <t xml:space="preserve"> 151.0101.</t>
    </r>
  </si>
  <si>
    <t>* Labor to start, stimulate, increase production, and work on formation outside the well bore are not subject to Oil Well Service Tax.</t>
  </si>
  <si>
    <t>* Exempt if purchased by a printer or publisher.</t>
  </si>
  <si>
    <t>* Labor on all new construction and residential structures is nontaxable.  For new construction and residential repair and remodeling, only separately-stated charges for materials are taxable.</t>
  </si>
  <si>
    <t>* Labor on all new construction and residential structures is nontaxable. For new construction and residential repair and remodeling, only separately-stated material charges are taxable to the customer.</t>
  </si>
  <si>
    <t>* Labor is nontaxable if work is to prepare for new or residential construction.</t>
  </si>
  <si>
    <t>* Armed courier services are taxable security services.</t>
  </si>
  <si>
    <t>* Charges to clean or repair boats primarly used in a noncommercial manner are taxable. Charges for docking and storage are not taxable.</t>
  </si>
  <si>
    <t>* Only service originating in and billed to a telephone number or billing or service address in the state is taxable.</t>
  </si>
  <si>
    <t>* Exempt when used directly in manufacturing, mining, or agricultural activities.</t>
  </si>
  <si>
    <t xml:space="preserve">* Fuels used directly in manufacturing and agricultural activities are exempt.  </t>
  </si>
  <si>
    <t>* Sewer services are exempt. The collection of certain regulated wastes, including industrial solid waste, industrial discharge, and hazardous waste, is also exempt.</t>
  </si>
  <si>
    <t>* Only service originating and billed to a telephone number or billing or service address in the state is taxable.</t>
  </si>
  <si>
    <t>* Local governments may impose tax.</t>
  </si>
  <si>
    <t>* Exempt if defined as motor fuel.</t>
  </si>
  <si>
    <t>* General waste collection is taxable; sewer services are exempt.</t>
  </si>
  <si>
    <t>* Insurance premiums are exempt from sales and use tax.</t>
  </si>
  <si>
    <t>* There is a 20% exemption for information services, which include financial reporting.</t>
  </si>
  <si>
    <t>* Must collect tax on any sales of tangible personal property.</t>
  </si>
  <si>
    <t>* Online dating services may be taxable as information services.</t>
  </si>
  <si>
    <t>* Taxable if sold in connection with the sale of the item to be gift wrapped.</t>
  </si>
  <si>
    <t>* Memberships in amusement or recreational clubs are taxable. Tanning salon fees are nontaxable.</t>
  </si>
  <si>
    <r>
      <t>* Exempt when performed by registered massage therapists</t>
    </r>
    <r>
      <rPr>
        <b/>
        <sz val="14"/>
        <color rgb="FFFF0000"/>
        <rFont val="Calibri"/>
        <family val="2"/>
        <scheme val="minor"/>
      </rPr>
      <t xml:space="preserve">. </t>
    </r>
  </si>
  <si>
    <t>* Installation charges for water softening equipment installed in nonresidential property are taxable.</t>
  </si>
  <si>
    <t>* Janitorial and custodial services are taxable. Maintenance of real property is exempt.</t>
  </si>
  <si>
    <t>* Taxable if mounted on an existing structure. Separately-stated charges for materials mounted on new pylons are taxable, but a separately-stated labor charge is not. Repairs or changes made to existing signs are taxable.</t>
  </si>
  <si>
    <t>* Taxable if not a repair to a motor vehicle.</t>
  </si>
  <si>
    <t>* Includes updates to a computer program.</t>
  </si>
  <si>
    <t>* Programming services are not taxable if the customer acquired the computer program from a third party and the programmer retains no rights in the computer program modification.</t>
  </si>
  <si>
    <t>* Programming services are not taxable if the programmer retains no rights in the computer program.</t>
  </si>
  <si>
    <t>* No tax is due on the first $25 of a monthly charge for Internet access.</t>
  </si>
  <si>
    <t>* 20 percent of the charge is exempt.</t>
  </si>
  <si>
    <t>* Only separately-stated material charges are taxable.</t>
  </si>
  <si>
    <t>* Parking and storage services are taxable.</t>
  </si>
  <si>
    <t>* Exempt if coin-operated.</t>
  </si>
  <si>
    <t>* Annual occupation tax levied at $60 per machine.</t>
  </si>
  <si>
    <t>* If recreational or amusement, includes country clubs.</t>
  </si>
  <si>
    <r>
      <t>* Exempt if provided by non-profit entity</t>
    </r>
    <r>
      <rPr>
        <b/>
        <sz val="14"/>
        <color rgb="FFFF0000"/>
        <rFont val="Calibri"/>
        <family val="2"/>
        <scheme val="minor"/>
      </rPr>
      <t>.</t>
    </r>
  </si>
  <si>
    <t>* Coin-operated exempt but subject to annual occupation tax levied at $60 per machine.</t>
  </si>
  <si>
    <t>* Motor vehicles leased or rented for less than 31 days are taxed at 10%.</t>
  </si>
  <si>
    <t>* Motor vehicles leased or rented for more than 180 days are exempt.</t>
  </si>
  <si>
    <t>* Motor vehicles leased or rented for less than 31 days are taxed at 10%; leases or rentals for 31 to 180 days are taxed at 6.25%.</t>
  </si>
  <si>
    <t>* Rentals for more than 180 days are exempt. The lessor must pay tax on its purchase of the vehicle.</t>
  </si>
  <si>
    <t xml:space="preserve">* Exempt from sales tax, but taxable under hotel occupancy tax. </t>
  </si>
  <si>
    <t>* Repairperson may be able to purchase some materials tax-free under the sale-for-resale exemption.</t>
  </si>
  <si>
    <t>* Repairs to noncommercial vessels are taxable.</t>
  </si>
  <si>
    <t>* Labor to repair or remodel residential property is exempt.</t>
  </si>
  <si>
    <t>* Extended warranties are taxed at the time of sale and no charge is made when covered repairs are made. Manufacturer's warranty repairs are exempt.</t>
  </si>
  <si>
    <t>* Installation charges connected to the sale of tangible personal property are taxable.</t>
  </si>
  <si>
    <t>* Taxable if installation involves assembly, repair, remodeling, or restoration of tangible personal property or nonresidential real property.</t>
  </si>
  <si>
    <r>
      <t xml:space="preserve">* All services listed in Tex. Tax Code Sec. 151.0101 are taxable. </t>
    </r>
    <r>
      <rPr>
        <strike/>
        <sz val="14"/>
        <color rgb="FFFF0000"/>
        <rFont val="Calibri"/>
        <family val="2"/>
        <scheme val="minor"/>
      </rPr>
      <t>Section 151.0101(a)(17), Texas Tax Code, includes in taxable services the sale by a transmission and distribution utility, as defined in Tex. Util. Code §31.002, of transmission or delivery of service directly to an electricity end-use customer whose consumption of electricity is subject to tax under Tex. Tax Code ch. 151.</t>
    </r>
  </si>
  <si>
    <t>* Taxable as data processing. 20% of the charge for a data proccessing service is exempt.</t>
  </si>
  <si>
    <r>
      <t>* Lessor may claim a resale exemption in lieu of paying tax</t>
    </r>
    <r>
      <rPr>
        <b/>
        <sz val="14"/>
        <color rgb="FFFF0000"/>
        <rFont val="Calibri"/>
        <family val="2"/>
        <scheme val="minor"/>
      </rPr>
      <t xml:space="preserve"> on the purchase of the tangible personal property.</t>
    </r>
  </si>
  <si>
    <t>* If purchaser makes separate shipping arrangements, the charges are exempt.</t>
  </si>
  <si>
    <t>TX</t>
  </si>
  <si>
    <t>UT</t>
  </si>
  <si>
    <t>*  Agricultural and manufacturing use exempt.</t>
  </si>
  <si>
    <t>*  Domestic use exempt.</t>
  </si>
  <si>
    <t>*  Funeral charges and furnishings (necessary incidents of the funeral) are exempt.  Sales of flowers by funeral home taxable.</t>
  </si>
  <si>
    <t>*  Fees for use of health clubs and tanning parlors taxable as an amusement charge.</t>
  </si>
  <si>
    <t>* Vermont law prohibits billboards</t>
  </si>
  <si>
    <t>*  Printing and imprinting taxable.</t>
  </si>
  <si>
    <t>*  If personal property.</t>
  </si>
  <si>
    <t>*download of ringtones subject to 6% sales and use tax</t>
  </si>
  <si>
    <t>*  Amusement charge.</t>
  </si>
  <si>
    <t>*  If admission to amusement location like a health club or fishing club.</t>
  </si>
  <si>
    <t xml:space="preserve">*   Exempt from sales tax, but subject to special 7% short term motor vehicle rental tax.  The rental of trucks is exempt from the 7% motor vehicle rental tax. </t>
  </si>
  <si>
    <t>*  Exempt from sales tax, but taxable under companion meals and rooms tax.</t>
  </si>
  <si>
    <t>*  Sales of materials are subject to the six percent sales and use tax; labor is exempt from tax if it is separately stated.</t>
  </si>
  <si>
    <t>*  Installation charges are exempt if they are separately stated.</t>
  </si>
  <si>
    <t>*  "Fabrications" is taxable at 6%.</t>
  </si>
  <si>
    <t>Resale exemption applies</t>
  </si>
  <si>
    <r>
      <t xml:space="preserve">Definition of "retail sale" includes the rental or lease of TPP under 32 V.S.A. </t>
    </r>
    <r>
      <rPr>
        <sz val="14"/>
        <rFont val="Calibri"/>
        <family val="2"/>
      </rPr>
      <t>§ 9701(5)</t>
    </r>
  </si>
  <si>
    <t>Definition of "sales price" includes delivery charges under 32 V.S.A. 9701(4)(A)(iv)</t>
  </si>
  <si>
    <t>VT</t>
  </si>
  <si>
    <t>VA</t>
  </si>
  <si>
    <t>*  State retail sales tax rate only; local sales tax rates not shown.</t>
  </si>
  <si>
    <t xml:space="preserve">*  B&amp;O tax paid by the firm.  </t>
  </si>
  <si>
    <t>*  plus 0.471% B&amp;O tax paid by the firm. Exempt for farmers.</t>
  </si>
  <si>
    <t>*  B&amp;O tax paid by the firm; depends upon nature of the service</t>
  </si>
  <si>
    <t>*  plus 0.471% B&amp;O tax paid by the firm.</t>
  </si>
  <si>
    <t>* plus 0.471% B&amp;O tax paid by the firm.</t>
  </si>
  <si>
    <t>* Public utility tax; motor transportation classification.</t>
  </si>
  <si>
    <t>* Public utility tax; urban transportation classification.</t>
  </si>
  <si>
    <t>*  docking of boats &gt; 30 days is exempt. Cleaning &amp; repair subj. to sales tax.</t>
  </si>
  <si>
    <t>*  Public utility tax.</t>
  </si>
  <si>
    <t xml:space="preserve">*  B&amp;O tax paid by the firm (taxable on commissions received).  </t>
  </si>
  <si>
    <t xml:space="preserve">* Public utility tax. </t>
  </si>
  <si>
    <t>* Public utility tax for sewerage collection. Refuse collection tax of 3.6% plus 1.5% B&amp;O for transfer, storage, treatment, and or disposal.</t>
  </si>
  <si>
    <t>*  Local residential telephone service is exempt.  Plus 0.471% B&amp;O tax paid by the firm.</t>
  </si>
  <si>
    <t xml:space="preserve">*  Public utility tax. </t>
  </si>
  <si>
    <t>*  B&amp;O tax paid by insurance agents on commissions received; premiums subject to separate 2.0% tax.</t>
  </si>
  <si>
    <t>*  B&amp;O tax paid by the firm.  Assumes not a digital product.</t>
  </si>
  <si>
    <t xml:space="preserve">*  Deduction alloowed for network, national &amp; regional advertising.  </t>
  </si>
  <si>
    <t xml:space="preserve">*  Income from advertising subject to B&amp;O tax paid by the broadcaster.  </t>
  </si>
  <si>
    <t xml:space="preserve">*  Income from advertising subject to B&amp;O tax paid by the publisher.  </t>
  </si>
  <si>
    <t>*  Public utility tax; 0.642% rate if only within a city.</t>
  </si>
  <si>
    <t xml:space="preserve">*  B&amp;O tax paid by the firm; rate depends upon the actual activity engaged in by the temp. employees.  </t>
  </si>
  <si>
    <t>*  Sales tax applies to the materials used by the developers of custom software.</t>
  </si>
  <si>
    <t>*  Parimutuel betting receipts subject to parimutuel tax.</t>
  </si>
  <si>
    <t>*  B&amp;O tax paid by the firm.  Generally exempt from local admissions taxes.</t>
  </si>
  <si>
    <t xml:space="preserve">*   Bonafide membership fees for private clubs exempt. </t>
  </si>
  <si>
    <t>*  B&amp;O tax paid by the firm plus a local admissions tax of 5%.</t>
  </si>
  <si>
    <t xml:space="preserve">* B&amp;O tax paid by the firm.  </t>
  </si>
  <si>
    <t>*  plus 0.471% B&amp;O tax paid by the firm. Rate includes separate 5.9% rental car tax.</t>
  </si>
  <si>
    <t>Prohibited by Federal Law.</t>
  </si>
  <si>
    <t>*  plus 0.471% B&amp;O tax paid by the firm. Additional local taxes on lodging apply.</t>
  </si>
  <si>
    <t>*  0.471% B&amp;O tax paid by the firm.</t>
  </si>
  <si>
    <t>*  Exempt if used in interstate commerce.</t>
  </si>
  <si>
    <t>*  Certain participatory recreational activities (e.g., golf green fees)</t>
  </si>
  <si>
    <t>*  Retail sale tax does not apply if purchased for resale, rental or lease.</t>
  </si>
  <si>
    <t>*  B&amp;O tax if property is rented or leased without operator; public utility tax with operator.</t>
  </si>
  <si>
    <t>*  If retail sales tax applies to sale of property, retail sales tax will generally apply to delivery charges.</t>
  </si>
  <si>
    <t>WA</t>
  </si>
  <si>
    <t>*  Sales of tangible property or taxable services purchased for use or consumption in connection with the commercial production of an agricultural product are exempt.</t>
  </si>
  <si>
    <t>*  Initial planting of trees and shrubs are exempt as a capital improvement.</t>
  </si>
  <si>
    <t>*  Sales of tangible property or taxable services directly used or consumed in the activities of natural resource production are exempt from tax.</t>
  </si>
  <si>
    <t>*  Platemaking exempt, typesetting taxable.</t>
  </si>
  <si>
    <t>*  If the activity results in a capital improvement then the service performed is exempt from tax.  However, the contractor is subject to tax on all purchases of goods and services used in the performance of a capital improvement contract.</t>
  </si>
  <si>
    <t>*  Exempt if subject to regulation by the West Virginia Public Service Commission.</t>
  </si>
  <si>
    <t>*  Subject to alternative business and occupation tax.  Based upon taxable capacity</t>
  </si>
  <si>
    <t xml:space="preserve">*  Subject to alternative business and occupation tax. </t>
  </si>
  <si>
    <t>*  Subject to alternative business and occupation tax. Exempt for Non-public Utilities Sales</t>
  </si>
  <si>
    <t>*  Gasoline sales tax.</t>
  </si>
  <si>
    <t>*  Exempt if regulated by the Public Service Commission.</t>
  </si>
  <si>
    <t>*  Considered a professional service with some exceptions.</t>
  </si>
  <si>
    <t>*  Subject to alternative insurance premium tax of 3 to 4%.  Electronic data processing services are exempt.</t>
  </si>
  <si>
    <t>*  Exempt if a professional service.</t>
  </si>
  <si>
    <t>*  Considered a professional service.</t>
  </si>
  <si>
    <t>*  Exempt if management fee is charged by a licensed real estate broker (professional service), otherwise it is taxable.</t>
  </si>
  <si>
    <t>*  That portion of the income derived from professional services are exempt as well as services involving the opening and closing of graves.</t>
  </si>
  <si>
    <r>
      <t xml:space="preserve">*  Services provided by health and fitness clubs (including YMCA &amp; YWCA), </t>
    </r>
    <r>
      <rPr>
        <b/>
        <u/>
        <sz val="14"/>
        <color theme="3"/>
        <rFont val="Calibri"/>
        <family val="2"/>
        <scheme val="minor"/>
      </rPr>
      <t>relating to personalized fitness programs,</t>
    </r>
    <r>
      <rPr>
        <sz val="14"/>
        <rFont val="Calibri"/>
        <family val="2"/>
        <scheme val="minor"/>
      </rPr>
      <t xml:space="preserve"> are exempt.</t>
    </r>
  </si>
  <si>
    <t>*  Personal services.</t>
  </si>
  <si>
    <t xml:space="preserve">* The information services provided through a 900-number service  would generally be taxable, unless is information exempt as the sale of data processing services.  The underlying telecommunication transmission serice, however, would be exempt as a service subject to the control of the Public Service Commission. </t>
  </si>
  <si>
    <t>*  Flying lessons exempt -- considered professional service.</t>
  </si>
  <si>
    <t>*  Exempt if a CPA prepares the return (professional service).</t>
  </si>
  <si>
    <t>*  Sales of outdoor advertising space, such as billboards, are exempt from sales tax.</t>
  </si>
  <si>
    <t>*  Lobbying is exempt, consulting is exempt when performed by professional (i.e., doctor, lawyer).  If rendering consultation outside of expertise, taxable at 6%.</t>
  </si>
  <si>
    <t>*  Secretarial services taxable; court reporting exempt.</t>
  </si>
  <si>
    <t>*  Exempt if it results in a capital improvement (i.e., hotel, motel or restaurant).</t>
  </si>
  <si>
    <t>*  Exempt if service performed for others.</t>
  </si>
  <si>
    <t>*  If fully automated processing service prints, mails, receives and records payments (based on client information) the service is taxable.</t>
  </si>
  <si>
    <t>*  Activities sponsored by elementary and secondary schools are exempt.</t>
  </si>
  <si>
    <t>*  Country club dues is subject to sales tax, except the portion (bona-fide dues) entitling individuals to continued membership.  Forty percent of the memberships dues paid to country clubs is subject to sales tax (See Admin Notice 91-16).</t>
  </si>
  <si>
    <t>*  Professional services are exempt in West Virginia from sales tax; however, "professional" is viewed as a word of art, being limited to the common law professions of theology, medicine and law.  If performed by non-CPA taxable @ 6%.</t>
  </si>
  <si>
    <t>*  Professional services are exempt in West Virginia from sales tax; however, "professional" is viewed as a word of art, being limited to the common law professions of theology, medicine and law.</t>
  </si>
  <si>
    <t xml:space="preserve">*  Professional services are exempt in West Virginia from sales tax.  Sales of registered professional engineers performing surveys are exempt. </t>
  </si>
  <si>
    <t>*  Professional service if operated under direction of professional physician.</t>
  </si>
  <si>
    <t>*  Exempt if lease extends for at least 30 days.</t>
  </si>
  <si>
    <t>* Exempted as a professional service provided by a licensed and certified pilot.  Exempted if flight is interstate.</t>
  </si>
  <si>
    <t xml:space="preserve">* In addition to the West Virginia Sales Tax, the occupancy of a hotel room in West Virginia is subject to the West Virginia Hotel Occupancy Tax of not more than 6%, a privilege tax on the occupancy of a hotel room located within a taxing jurisdiction within the State.   Hotel room occupancy billed directly to the State or federal government is exempt from the tax.   </t>
  </si>
  <si>
    <t>*  Exempt if service constitutes a capital improvement.</t>
  </si>
  <si>
    <t>*  Exemptions from certain sale of tangible personal property apply to leases of tangible personal property.</t>
  </si>
  <si>
    <t>*  The lessor collects tax when lessee takes delivery of the property.</t>
  </si>
  <si>
    <t>*  Unless the delivery charge is provided by a common carrier subject to PSC regulation, and the customer pays delivery charges directly to the common carrier.</t>
  </si>
  <si>
    <t>WV</t>
  </si>
  <si>
    <r>
      <t xml:space="preserve">*  Includes 4.3% state tax and 1% state-wide local tax. </t>
    </r>
    <r>
      <rPr>
        <sz val="14"/>
        <color rgb="FFFF0000"/>
        <rFont val="Calibri"/>
        <family val="2"/>
        <scheme val="minor"/>
      </rPr>
      <t>Additional 0.7% tax in the Northern Virginia and Hampton Roads regions for a total rate of 6% in those regions.</t>
    </r>
  </si>
  <si>
    <t>*  Sale of shrubbery, trees, etc. Constitutes taxable sale.</t>
  </si>
  <si>
    <t>* Exempt if used directly in the manufacturing process</t>
  </si>
  <si>
    <t>*  Telephone &amp; telegraph services are subject to the Communications Sales and Use Tax at 5%. Equipment is subject to the sales tax at 5.3%.  Separately stated labor for installation or maintenance of wiring or equipment is exempt.</t>
  </si>
  <si>
    <t>*  Telephone services are subject to the Communications Sales and Use Tax at 5%. Equipment is subject to the sales tax at 5.3%.  Separately stated labor for installation or maintenance of wiring or equipment is exempt.</t>
  </si>
  <si>
    <t>*  Exempt if used directly in production.</t>
  </si>
  <si>
    <t>*  Exempt if used directly in production or delivered via mains, lines or pipes.</t>
  </si>
  <si>
    <t>*  Industrial production exempt and gas delivered to customers through mains, lines or pipes exempt.</t>
  </si>
  <si>
    <t>*  Industrial production exempt.</t>
  </si>
  <si>
    <t>*  If delivered through mains or pipes.</t>
  </si>
  <si>
    <t xml:space="preserve">*  May be subject to 1% local tax. </t>
  </si>
  <si>
    <t>*  Taxable if there is a provision of tangible personal property.</t>
  </si>
  <si>
    <t>*  Tangible personal property only taxable.</t>
  </si>
  <si>
    <t xml:space="preserve">*  Separately stated charges for alterations to garments are exempt.  Fabrication of tangible personal property for consumers who provide the materials or for products sold at retail are taxable. </t>
  </si>
  <si>
    <t>*  Exempt if performed by nonprofit organization.</t>
  </si>
  <si>
    <t>*  Sale of tangible personal property is taxable at 5.3%.</t>
  </si>
  <si>
    <r>
      <t xml:space="preserve">*  Sale of photographs, slides, prints, etc. are taxable.  </t>
    </r>
    <r>
      <rPr>
        <sz val="14"/>
        <color rgb="FFFF0000"/>
        <rFont val="Calibri"/>
        <family val="2"/>
        <scheme val="minor"/>
      </rPr>
      <t>The tax applies to the total charge, including charges for labor, design, etc.</t>
    </r>
  </si>
  <si>
    <r>
      <t xml:space="preserve">*  </t>
    </r>
    <r>
      <rPr>
        <sz val="14"/>
        <color rgb="FFFF0000"/>
        <rFont val="Calibri"/>
        <family val="2"/>
        <scheme val="minor"/>
      </rPr>
      <t>Signs that become attached to realty are exempt from sales tax.</t>
    </r>
    <r>
      <rPr>
        <sz val="14"/>
        <rFont val="Calibri"/>
        <family val="2"/>
        <scheme val="minor"/>
      </rPr>
      <t xml:space="preserve">  Non-realty signs are taxable at 5.3% on the fabricated price.  Separately stated installation labor is exempt.</t>
    </r>
  </si>
  <si>
    <t>*  Automated or partially automated answering services are subject to the Communications Sales and Use Tax at 5%. Live operator answering services are not subject to the Communications Sales and Use Tax.</t>
  </si>
  <si>
    <t>*  Tire repair is exempt.  Tire recapping is taxable at 5.3%.</t>
  </si>
  <si>
    <t>*  Modification of prewritten software programs is not considered custom software and the sale of this type of program is taxable.  However, separately stated labor or service charges in connection with the modification is exempt.</t>
  </si>
  <si>
    <t>* Satellite radio services are subject to the Communications Salse and Use Tax at the rate of 5%.</t>
  </si>
  <si>
    <t>* Cable television services are subject to the Communications Salse and Use Tax at the rate of 5%.</t>
  </si>
  <si>
    <t>* Satellite television services are subject to the Communications Salse and Use Tax at the rate of 5%.</t>
  </si>
  <si>
    <t>*  Only rentals to theaters, television and radio stations exempt.  All other rentals taxable.</t>
  </si>
  <si>
    <r>
      <rPr>
        <sz val="14"/>
        <rFont val="Calibri"/>
        <family val="2"/>
        <scheme val="minor"/>
      </rPr>
      <t xml:space="preserve">*  Exempt from retail sales tax. </t>
    </r>
    <r>
      <rPr>
        <sz val="14"/>
        <color rgb="FFFF0000"/>
        <rFont val="Calibri"/>
        <family val="2"/>
        <scheme val="minor"/>
      </rPr>
      <t xml:space="preserve"> Subject to motor vehicle rental taxes and fee. </t>
    </r>
  </si>
  <si>
    <r>
      <t xml:space="preserve">*  Exempt from retail sales tax.  Subject to motor vehicle sales tax </t>
    </r>
    <r>
      <rPr>
        <sz val="14"/>
        <color rgb="FFFF0000"/>
        <rFont val="Calibri"/>
        <family val="2"/>
        <scheme val="minor"/>
      </rPr>
      <t>at the rate of 4.15%</t>
    </r>
    <r>
      <rPr>
        <sz val="14"/>
        <rFont val="Calibri"/>
        <family val="2"/>
        <scheme val="minor"/>
      </rPr>
      <t>.</t>
    </r>
  </si>
  <si>
    <r>
      <t>*  Exempt from retail sales tax.  Subject to aircraft sales tax</t>
    </r>
    <r>
      <rPr>
        <sz val="14"/>
        <color rgb="FFFF0000"/>
        <rFont val="Calibri"/>
        <family val="2"/>
        <scheme val="minor"/>
      </rPr>
      <t xml:space="preserve"> at the rate of 2%.</t>
    </r>
  </si>
  <si>
    <r>
      <t>*  Exempt from retail sales tax.   Subject to aircraft sales tax</t>
    </r>
    <r>
      <rPr>
        <sz val="14"/>
        <color rgb="FFFF0000"/>
        <rFont val="Calibri"/>
        <family val="2"/>
        <scheme val="minor"/>
      </rPr>
      <t xml:space="preserve"> at the rate of 2%.</t>
    </r>
  </si>
  <si>
    <r>
      <t>*  Exempt from retail sales tax.   Subject to aircraft sales tax</t>
    </r>
    <r>
      <rPr>
        <sz val="14"/>
        <color rgb="FFFF0000"/>
        <rFont val="Calibri"/>
        <family val="2"/>
        <scheme val="minor"/>
      </rPr>
      <t xml:space="preserve"> at the rate of 2%.  Aircraft owned and used by an airline only in its operations as a common carrier are exempt.</t>
    </r>
  </si>
  <si>
    <t>*  Subject to the 5.3% sales tax if for less than 90 days;  exempt if rental period is longer than 90 days.</t>
  </si>
  <si>
    <t>*  Labor and materials exempt when used directly in the delivery of common carrier services.</t>
  </si>
  <si>
    <r>
      <t xml:space="preserve">*  Labor only contracts are exempt.  </t>
    </r>
    <r>
      <rPr>
        <sz val="14"/>
        <color rgb="FFFF0000"/>
        <rFont val="Calibri"/>
        <family val="2"/>
        <scheme val="minor"/>
      </rPr>
      <t>Parts only contracts are taxable at the rate of 5.3%. One-half the charge for parts and labor contracts are taxable at 5.3%.</t>
    </r>
  </si>
  <si>
    <t>*  Installation services exempt if separately stated.</t>
  </si>
  <si>
    <t>*  Tax applies to charges for fabrication of tangible personal property.</t>
  </si>
  <si>
    <t>* Fabrication of animal meat, grains, vegetables, or other foodstuffs is exempt when the purchaser (i) supplies the foodstuffs and they are consumed by the purchaser or his family, (ii) is a nonprofit organization, or (iii) donates the foodstuffs to a nonprofit organization.</t>
  </si>
  <si>
    <t>*  Fabrication which does not involve repair is taxable.</t>
  </si>
  <si>
    <t>*  Meals are subject to the Retail Sales and Use Tax; Watercraft leases and charters are subject to the Watercraft Sales and Use Tax (2%).</t>
  </si>
  <si>
    <t>* Software delivered electronically or downloaded from the cloud does not constitute the sale of tangible personal property and generally not subject to the sales tax.  If any tape, disc, or other tangible personal property is subsequently provided to the customer before or after the electronic download of the software, the software would be taxable.</t>
  </si>
  <si>
    <r>
      <t xml:space="preserve">*  Purchase of equipment for rental or lease is exempt </t>
    </r>
    <r>
      <rPr>
        <sz val="14"/>
        <color rgb="FFFF0000"/>
        <rFont val="Calibri"/>
        <family val="2"/>
        <scheme val="minor"/>
      </rPr>
      <t>as a sale for resale</t>
    </r>
    <r>
      <rPr>
        <sz val="14"/>
        <rFont val="Calibri"/>
        <family val="2"/>
        <scheme val="minor"/>
      </rPr>
      <t>.  Tax applies to gross proceeds from the rental or lease customer.</t>
    </r>
  </si>
  <si>
    <t>* Rentals of tangible personal property are generally considered retail sales of tangible personal property and subject to the sales tax.</t>
  </si>
  <si>
    <r>
      <t xml:space="preserve">*  Freight-in is considered part of the merchandise sold and is therefore taxable.  Freight-out is not considered part of the merchandise cost, therefore exempt if separately stated.  If not separately stated entire amount taxable.  </t>
    </r>
    <r>
      <rPr>
        <sz val="14"/>
        <color rgb="FFFF0000"/>
        <rFont val="Calibri"/>
        <family val="2"/>
        <scheme val="minor"/>
      </rPr>
      <t>Handling charges also are taxable.</t>
    </r>
  </si>
  <si>
    <r>
      <t xml:space="preserve">*  4.7 state rate - local rates range between </t>
    </r>
    <r>
      <rPr>
        <sz val="14"/>
        <color rgb="FFFF0000"/>
        <rFont val="Calibri"/>
        <family val="2"/>
        <scheme val="minor"/>
      </rPr>
      <t>1.25% and 3.90%</t>
    </r>
    <r>
      <rPr>
        <sz val="14"/>
        <rFont val="Calibri"/>
        <family val="2"/>
        <scheme val="minor"/>
      </rPr>
      <t xml:space="preserve">. </t>
    </r>
  </si>
  <si>
    <t>*  Taxable as washing/cleaning of taxable personal property (TPP).</t>
  </si>
  <si>
    <t>*  Taxable if for sale or rental of TPP.</t>
  </si>
  <si>
    <t>*  Taxable if sale of TPP not for resale.</t>
  </si>
  <si>
    <t>*  If for services on real property.</t>
  </si>
  <si>
    <t>*  Airplane travel is exempt.</t>
  </si>
  <si>
    <t>*  Cleaning and repairing taxable; storage exempt.</t>
  </si>
  <si>
    <t>*  Towing is taxable if in conjunction with a repair.</t>
  </si>
  <si>
    <r>
      <t xml:space="preserve">*  Also subject to the following per line service charges: </t>
    </r>
    <r>
      <rPr>
        <sz val="14"/>
        <color rgb="FFFF0000"/>
        <rFont val="Calibri"/>
        <family val="2"/>
        <scheme val="minor"/>
      </rPr>
      <t>$0.71 for 911 Emergency Service Charge, $.09 for Unified Statewide 911 Emergency Service Charge, $.18 for Radio Network Charge</t>
    </r>
  </si>
  <si>
    <t>*  Municipal Energy Sales and Use Tax may apply up to 6%.</t>
  </si>
  <si>
    <t>*  Water is exempt if delivered through a pipe.  Bottled water is taxable.</t>
  </si>
  <si>
    <t>*  Wall to wall carpet exempt, upholstery cleaning taxable.</t>
  </si>
  <si>
    <t>*  Sales of tangible person property.</t>
  </si>
  <si>
    <t>*  Sale of wrap paper.</t>
  </si>
  <si>
    <t>*  Admissions/dues for recreation/athletic activities taxable.</t>
  </si>
  <si>
    <t>*  If real property.</t>
  </si>
  <si>
    <t>*  Rental of equipment taxable.</t>
  </si>
  <si>
    <t>*  Video tapes for use by movie theater, drive-in, radio and TV broadcasting are exempt.</t>
  </si>
  <si>
    <t>*Separately stated graphic design services are exempt.</t>
  </si>
  <si>
    <t>*  Taxable if TPP.  Installation charge to install a TTP sign to real property is exempt if separately stated.</t>
  </si>
  <si>
    <t>*  Towing is exempt if not in conjunction with a repair.</t>
  </si>
  <si>
    <t>*  Multi-Channel Video or Audio Service Tax.</t>
  </si>
  <si>
    <t>*  Assisted amusement device are taxable.</t>
  </si>
  <si>
    <t>*  Short term motor vehicle rental taxes may apply between 2.5% and 9.5% on rental of 30 days or less.</t>
  </si>
  <si>
    <t>*  Local transient room taxes apply between 3% and 6.25%.</t>
  </si>
  <si>
    <t>*  Taxable when service involves tangible personal property.</t>
  </si>
  <si>
    <t>*  Labor is exempt if aircraft is operated by common carriers in interstate or foreign commerce.</t>
  </si>
  <si>
    <t>*  Sale of warranty agreement is taxable.</t>
  </si>
  <si>
    <r>
      <t xml:space="preserve">* </t>
    </r>
    <r>
      <rPr>
        <sz val="14"/>
        <color rgb="FFFF0000"/>
        <rFont val="Calibri"/>
        <family val="2"/>
        <scheme val="minor"/>
      </rPr>
      <t xml:space="preserve"> Taxable if part of repair of tangible personal property</t>
    </r>
    <r>
      <rPr>
        <sz val="14"/>
        <rFont val="Calibri"/>
        <family val="2"/>
        <scheme val="minor"/>
      </rPr>
      <t xml:space="preserve">, exempt if charge is to install personal property into real property </t>
    </r>
    <r>
      <rPr>
        <sz val="14"/>
        <color rgb="FFFF0000"/>
        <rFont val="Calibri"/>
        <family val="2"/>
        <scheme val="minor"/>
      </rPr>
      <t>or original installation to other tangible personal property</t>
    </r>
    <r>
      <rPr>
        <sz val="14"/>
        <rFont val="Calibri"/>
        <family val="2"/>
        <scheme val="minor"/>
      </rPr>
      <t>.</t>
    </r>
  </si>
  <si>
    <t>*  Taxable if constitutes repair.</t>
  </si>
  <si>
    <t>*  Only if performed on personal property.</t>
  </si>
  <si>
    <t>*  Most services in connection with the sale, rental, repair, etc. of tangible personal property (TPP).</t>
  </si>
  <si>
    <t>* Use of software in Utah is taxable</t>
  </si>
  <si>
    <t>* Purchase qualifies for resale exemption.</t>
  </si>
  <si>
    <t>* Grooming performed for veterinary purposes is not taxable if it is an integral part of the nontaxable service of veterinary care.</t>
  </si>
  <si>
    <t>* Lawn care services to residential property (single family dwelling) are exempt.</t>
  </si>
  <si>
    <t>*  Repair services taxable.</t>
  </si>
  <si>
    <t>*  Flooring services performed in an existing structure are taxable.</t>
  </si>
  <si>
    <t>*  Intrastate telephone taxed.</t>
  </si>
  <si>
    <t>*  Interstate telephone taxed if billed to and beginning or ending in state.</t>
  </si>
  <si>
    <t xml:space="preserve">*  Used in the manufacture of aluminum metal by electrolytic reduction exempt.  Used in qualifying steel mill exempt. Used in the manufacturing of wall &amp; floor tile exempt if the manufacturer began construction of Arkansas facility prior to 1/1/03. Electricity sold through meters registered with the Department as being used "directly in the actual manufacturing process" is taxed at a reduced tax rate of 0.625%.  Electricity consumed by electricity generators is taxed at a reduced tax rate of 1.625%. </t>
  </si>
  <si>
    <t>*  Used in qualifying steel mill exempt. Used in the manufacturing of wall &amp; floor tile exempt if the manufacturer began construction of Arkansas facility prior to 1/1/03. Used as fuel in the process of manufacturing glass exempt. Natural Gas sold through meters registered with the Department as being used "directly in the actual manufacturing process" is taxed at a reduced tax rate of 0.625%.  Natural Gas consumed by electricity generators is taxed at a reduced tax rate of 1.625%.</t>
  </si>
  <si>
    <t>* Excluding sewer</t>
  </si>
  <si>
    <t>*  First 500 KWH per month for residential customers with income not more than $12,000 per year exempt.</t>
  </si>
  <si>
    <t>*  Tax on sale of tangible personal property if separately stated; otherwise, total service taxable.</t>
  </si>
  <si>
    <t>*  Tax applies as the sale of new tangible personal property when materials are incorporated to the alteration that were not originally provided with the garment by the customer.</t>
  </si>
  <si>
    <t>*  No tax on reducing salons.</t>
  </si>
  <si>
    <t>*  Includes 1% "short term" rental tax.  Short term rentals are for less than 30 days.</t>
  </si>
  <si>
    <t>*  Rental of linen taxable</t>
  </si>
  <si>
    <t>*  Charges for new tangible personal property sold by the designer to the end consumer is considered taxable, such as new furniture or appliances.</t>
  </si>
  <si>
    <t>*  Treated as sale of tangible property.</t>
  </si>
  <si>
    <t xml:space="preserve">* Security services provided by an employee, or a temporary or leased employee as defined by Ark. Code Ann. § 26-52-301(3)(B)(vii), of the business utilizing the services are not subject to the tax. </t>
  </si>
  <si>
    <t>* Taxable if installing or replacing an electrical sign unless in a newly constructed or substantially modified building</t>
  </si>
  <si>
    <t>*  Computer software in tangible form is taxable.</t>
  </si>
  <si>
    <t>*  Custom computer software in tangible form is taxable.  Professional services are exempt.</t>
  </si>
  <si>
    <t>*  Will become taxable January 1, 2018.</t>
  </si>
  <si>
    <t>*  Car washing taxable.  Coin operated wash exempt.</t>
  </si>
  <si>
    <t xml:space="preserve">*  Including wrecker services. Does not include the transportation of motor vehicles to or from a new or used car dealership for the purpose of placing the vehicles into inventory for sale or returning the vehicles to an automobile auction for sale, as that would remain exempt. </t>
  </si>
  <si>
    <t>*  Maintenance and lubrication treated as repair.</t>
  </si>
  <si>
    <t>*  Additional 2% tourism tax in addition to 6.5% sales tax.</t>
  </si>
  <si>
    <t xml:space="preserve">*  Additional 2% tourism tax in addition to 6.5% sales tax.  Gate admission to fees to any rodeo are exempt if the admission fee is used exclusively for improvement, maintenance or operation of the rodeo. </t>
  </si>
  <si>
    <t>*  Admission to fairs run by government entities exempt.</t>
  </si>
  <si>
    <t>* 6.5% on private club membership fees if private club has ABC permit. The tax also applies if the membership fee allows access to a place of amusement, or to athletic, entertainment, or recreation events.</t>
  </si>
  <si>
    <t>*  Short term rental tax of 1% in addition to sales tax.  Short term is up to 30 days.  Does not apply to diesel trucks for commercial shipping, commercial farm machinery and equipment, trucks leased for residential moving or shipping, special mobile equipment, trailers or motor vehicles.</t>
  </si>
  <si>
    <t>*  Tax is not due on rentals for more than 30 days if Arkansas gross receipts or use tax previously paid on item.</t>
  </si>
  <si>
    <t>*  Short term rental tax of 1% in addition to sales tax.  Short term is up to 30 days.  Does not apply to diesel trucks for commercial shipping, commercial farm machinery and equipment, trucks leased for residential moving or shipping, special mobile equipment, trailers or motor vehicles. Tax is not due when operator is provided by the vendor.</t>
  </si>
  <si>
    <t>*  Tax is not due on rentals for more than 30 days if Arkansas gross receipts or use tax previously paid on item. Tax is not due when operator is provided by the vendor.</t>
  </si>
  <si>
    <t>*  Short term rental tax of 1% in addition to sales tax.  Short term is up to 30 days.</t>
  </si>
  <si>
    <t xml:space="preserve">*  Short term rental vehicle tax of 10% in addition to sales tax.  Short term is up to 30 days. </t>
  </si>
  <si>
    <t>*  Long term rental vehicle tax of 1.5% was rescinded per Ark. Code Ann. § 26-63-304(b), effective June 30, 2015.</t>
  </si>
  <si>
    <t>*  2% tourism tax in addition to 6.5% sales tax for rentals for less than month-to-month term.</t>
  </si>
  <si>
    <t>*  Labor alone is exempt unless the sale price of the item includes the cost of labor.</t>
  </si>
  <si>
    <t>*  Repair to specific property (including motor vehicles) only taxable. Includes aircraft, farm machinery and farm implements, motors of all kinds, tires, batteries, boats, electrical appliances, and electrical devices, furniture, rugs, flooring, upholstery, household appliances, television and radio, jewelry, watches,  clocks, engineering instruments, medical instruments and surgical instruments, machinery of all kinds, bicycles, office machines, office equipment, shoes, tin and sheet metal, mechanical tools and shop equipment.</t>
  </si>
  <si>
    <t>*  Parts and labor used in the repair of commercial jet aircraft having a certified maximum take-off weight of more than 12,500 lbs are exempt.</t>
  </si>
  <si>
    <t>*  Parts and labor used in the repair and construction of vessels, barges and towboats of at least fifty ton load displacement are exempt.</t>
  </si>
  <si>
    <t>*  Not taxable on railroad cars and equipment brought into the state solely and exclusively for repairs. Not taxable on railroad parts, railroad cars, and equipment owned by a railroad company or carrier.</t>
  </si>
  <si>
    <t>*  Extra charge above warranty price is taxable.</t>
  </si>
  <si>
    <t>* Taxable if service contracts provide for the future performance of or payment for services that are subject to sales tax.</t>
  </si>
  <si>
    <t>*  Exempt if separately stated except for the specific property taxable under A.C. A 26-52-301. See list at 168</t>
  </si>
  <si>
    <t>*  Except services taxable under A.C.A. 26-52-301.  See list at 168</t>
  </si>
  <si>
    <t>*  Welding of non-mechanical or passive items that will be permanently affixed to real property will be non-taxable. Flooring alteration will remain taxable.</t>
  </si>
  <si>
    <t>*  alarm monitoring, body piercing, electrolysis, pet kennel services, industrial laundry services, locksmith services, pager services, cleaning parking lots &amp; gutters, &amp; tattooing, non-residential lawn care, landscaping, collection and disposal of solid waste, boat storage and docking, cleaning of structures</t>
  </si>
  <si>
    <t>*  beginning January 1, 2018, the sale of "specified digital products" will become subject to tax; the term"specified digital produts" includes digital audio works, digital audio/visual works, and digital books, as well as digital codes used towards the purchase of the aforementioned items.</t>
  </si>
  <si>
    <t>*  Tangible personal property purchased for rental or lease can be purchased tax exempt as sale for resale.</t>
  </si>
  <si>
    <t>* Rental for 30 days or more are exempt if the AR sales/use tax was paid on the purchase price.</t>
  </si>
  <si>
    <t>*  Shipping charges are part of gross receipts and subject to the sales tax unless they are billed to the purchaser directly by a common carrier other than the seller.</t>
  </si>
  <si>
    <t>*  Grading, excavating, ditching, dredging and landscaping(contouring, forming or functional alteration of the land) planting of flowers, planting of shrubs or trees and the establishment of lawns are taxable.  Lawn mowing, tree trimming and shrub trimming are exempt.</t>
  </si>
  <si>
    <t>* Services performed in connection with geophysical surveying, exploring, developing, drilling, producing, distributing, or testing of oil, gas, water and other mineral resources are taxable at the regular retail rate of sales tax unless subject to the 3.5% contractor's tax.</t>
  </si>
  <si>
    <r>
      <t xml:space="preserve">*  Drilling contracts in excess of $10,000 are taxable at 3.5% </t>
    </r>
    <r>
      <rPr>
        <sz val="14"/>
        <color rgb="FFFF0000"/>
        <rFont val="Calibri"/>
        <family val="2"/>
        <scheme val="minor"/>
      </rPr>
      <t>(contractor's tax)</t>
    </r>
    <r>
      <rPr>
        <sz val="14"/>
        <rFont val="Calibri"/>
        <family val="2"/>
        <scheme val="minor"/>
      </rPr>
      <t xml:space="preserve">.  </t>
    </r>
    <r>
      <rPr>
        <sz val="14"/>
        <color rgb="FFFF0000"/>
        <rFont val="Calibri"/>
        <family val="2"/>
        <scheme val="minor"/>
      </rPr>
      <t xml:space="preserve"> See answer above for other oil field services.</t>
    </r>
  </si>
  <si>
    <t>* For non-residential contracts over $10,000, a 3.5% tax is imposed on the value of the contract.  For contracts under $10,000, the 7% sales tax is imposed on material purchases by the contractor.  Apartments and condominiums are considered non-residential for purposes of the 3.5% tax beginning July 1, 2007.</t>
  </si>
  <si>
    <r>
      <t xml:space="preserve">*  Electricians, electrical work, wiring, insulating, plumbing or pipe fitting, tin and sheet metal shops, woodworking and wood turning shops, and welding are taxable.  These are subject to the 3.5% contractor's tax in lieu of the sales tax if they are done in the performance of a non-residential contract exceeding $10,000.  Apartments and condominiums are considered non-residential for purposes of the 3.5% tax beginning July 1, 2007.  </t>
    </r>
    <r>
      <rPr>
        <sz val="14"/>
        <color rgb="FFFF0000"/>
        <rFont val="Calibri"/>
        <family val="2"/>
        <scheme val="minor"/>
      </rPr>
      <t>Real property painting is not subject to regular sales tax but is subject to the 3.5% contractor's tax if the job is non-residential and exceeds $10,000.</t>
    </r>
  </si>
  <si>
    <t>*  Subject to the 3.5% contractor's tax in lieu of the sales tax if they are done in the performance of a non-residential contract exceeding $10,000.  Apartments and condominiums are considered non-residential for purposes of the 3.5% tax beginning July 1, 2007.</t>
  </si>
  <si>
    <r>
      <t xml:space="preserve">*  </t>
    </r>
    <r>
      <rPr>
        <sz val="14"/>
        <color rgb="FFFF0000"/>
        <rFont val="Calibri"/>
        <family val="2"/>
        <scheme val="minor"/>
      </rPr>
      <t>Public storage warehouses are subject to sales tax on their gross income; however, i</t>
    </r>
    <r>
      <rPr>
        <sz val="14"/>
        <rFont val="Calibri"/>
        <family val="2"/>
        <scheme val="minor"/>
      </rPr>
      <t>ncome received from the temporary storage of tangible personal property in this state pending shipping or mailing of the property outside this state is exempt from tax.</t>
    </r>
  </si>
  <si>
    <r>
      <t xml:space="preserve">*  </t>
    </r>
    <r>
      <rPr>
        <sz val="14"/>
        <color rgb="FFFF0000"/>
        <rFont val="Calibri"/>
        <family val="2"/>
        <scheme val="minor"/>
      </rPr>
      <t>Public storage warehouses are subject to sales tax on their gross income; however, i</t>
    </r>
    <r>
      <rPr>
        <sz val="14"/>
        <color indexed="8"/>
        <rFont val="Calibri"/>
        <family val="2"/>
        <scheme val="minor"/>
      </rPr>
      <t>ncome from the storage of perishable goods is exempt.   Income received from the temporary storage of tangible personal property in this state pending shipping or mailing of the property outside this state is exempt from tax.</t>
    </r>
  </si>
  <si>
    <t>*  Mini-storage units where the customer rents a unit and puts their own lock to control access to the unit are not subject to Mississippi sales tax.  This is deemed the rental of realestate.</t>
  </si>
  <si>
    <r>
      <t xml:space="preserve">*  </t>
    </r>
    <r>
      <rPr>
        <sz val="14"/>
        <color rgb="FFFF0000"/>
        <rFont val="Calibri"/>
        <family val="2"/>
        <scheme val="minor"/>
      </rPr>
      <t>Marina services are subject to sales tax on the gross income of the services provided including docking, storage, cleaning and repair.</t>
    </r>
  </si>
  <si>
    <r>
      <t xml:space="preserve">*  Agricultural and manufacturing industrial use </t>
    </r>
    <r>
      <rPr>
        <sz val="14"/>
        <color rgb="FFFF0000"/>
        <rFont val="Calibri"/>
        <family val="2"/>
        <scheme val="minor"/>
      </rPr>
      <t>is exempt from sales tax.  Sales of electricity to churches are exempt.</t>
    </r>
  </si>
  <si>
    <r>
      <t>*  Agricultural and manufacturing industrial use</t>
    </r>
    <r>
      <rPr>
        <sz val="14"/>
        <color rgb="FFFF0000"/>
        <rFont val="Calibri"/>
        <family val="2"/>
        <scheme val="minor"/>
      </rPr>
      <t xml:space="preserve"> is exempt from sales tax.  Sales of natural gas to churches are exempt.</t>
    </r>
  </si>
  <si>
    <r>
      <t xml:space="preserve">*  Agricultural and manufacturing industrial use </t>
    </r>
    <r>
      <rPr>
        <sz val="14"/>
        <color rgb="FFFF0000"/>
        <rFont val="Calibri"/>
        <family val="2"/>
        <scheme val="minor"/>
      </rPr>
      <t>is exempt from sales tax.  Sales of other fuel to churches are exempt.</t>
    </r>
  </si>
  <si>
    <t>* Repairs and maintenance of pool equipment are taxable.</t>
  </si>
  <si>
    <t>* Sales and installation of tangible personal property is taxed at 7% including furniture, floor coverings, appliances and drapes.</t>
  </si>
  <si>
    <t>*  Considered sale of tangible property.</t>
  </si>
  <si>
    <t>*  Testing of oil, gas, water and other mineral resources taxable at 7%.</t>
  </si>
  <si>
    <t>*  Installation, setup and configuration of computer systems are taxable at 7%.</t>
  </si>
  <si>
    <t>*  Self service and coin operated self service car washing is exempt.</t>
  </si>
  <si>
    <r>
      <t xml:space="preserve">* Taxable if related to automotive repair </t>
    </r>
    <r>
      <rPr>
        <sz val="14"/>
        <color rgb="FFFF0000"/>
        <rFont val="Calibri"/>
        <family val="2"/>
        <scheme val="minor"/>
      </rPr>
      <t>or taxable storage</t>
    </r>
  </si>
  <si>
    <t>*  Admissions to county, state or community fairs exempt.</t>
  </si>
  <si>
    <t>*  3% when conducted in publicly owned enclosed coliseums and auditoriums, except athletic contests between colleges and universities.  NCAA baseball tournaments exempt.  High school or grammar school events exempt.</t>
  </si>
  <si>
    <t xml:space="preserve">*  Admissions charged by nonprofit religious, charitable or educational organizations, nonprofit civic clubs or fraternal organizations are exempt.   Cultural events sponsored by local music or charity associations exempt. </t>
  </si>
  <si>
    <t>*  3% when conducted in publicly owned enclosed coliseums and auditoriums.  Baseball operated under professional league franchise is exempt.  Professional Golf Association tournaments exempt.</t>
  </si>
  <si>
    <t>* An additional 6% motor vehicle Rental Tax is imposed on rental agreements with a term of not more than 30 continuous days (Sec. 27-65-231).</t>
  </si>
  <si>
    <r>
      <t xml:space="preserve">* An additional county and city tax of 1% to </t>
    </r>
    <r>
      <rPr>
        <sz val="14"/>
        <color rgb="FFFF0000"/>
        <rFont val="Calibri"/>
        <family val="2"/>
        <scheme val="minor"/>
      </rPr>
      <t>5</t>
    </r>
    <r>
      <rPr>
        <sz val="14"/>
        <rFont val="Calibri"/>
        <family val="2"/>
        <scheme val="minor"/>
      </rPr>
      <t>% is imposed on hotel and motel rooms.</t>
    </r>
  </si>
  <si>
    <t>*  Must be railroad rolling stock for ultimate use in interstate commerce.</t>
  </si>
  <si>
    <t>*  If it exceeds $10,000 it is taxable at 3.5% contractors tax.  If it is less than $10,000, then only services taxable under section 27-65-23 are taxable at 7%.</t>
  </si>
  <si>
    <t>*  Only applies to repairs delivered under original manufacturer's warranty.  Repairs delivered under an extended warranty may be taxable.</t>
  </si>
  <si>
    <t xml:space="preserve">*  Taxable at same rate as sale of tangible personal property. </t>
  </si>
  <si>
    <t>*  Taxable if a taxable service is involved; exempt if not.</t>
  </si>
  <si>
    <t>*  Custom creosoting or treating, custom meat processing, custom planning and custom sawing taxed at 7%.  Taxable custom processing includes laundering, cleaning and pressing.  All other custom processing services are exempt.</t>
  </si>
  <si>
    <t>*  Mattress renovating (see sec. 27-65-23)</t>
  </si>
  <si>
    <t>* See rule 35.IV.5.03</t>
  </si>
  <si>
    <t>*  Taxable at same rate as sales of tangible personal property, see rule 35.IV.2.03.</t>
  </si>
  <si>
    <t>* Sales of water to churches are exempt</t>
  </si>
  <si>
    <t>* A complete listing of local taxes can be found at the Minnesota Department of Revenue website by searching with the term "Local Taxes".</t>
  </si>
  <si>
    <t>* Charges for veterinary services are exempt, but sale or use of medicines for non-agricultural animals are taxable.</t>
  </si>
  <si>
    <t xml:space="preserve">* Pet grooming services (except for horses and service animals or for veterinary purposes), including shampooing, clipping, trimming, nail cutting, and other grooming services are taxable at 6.875% plus any applicable local rates. </t>
  </si>
  <si>
    <t>*  Initial seeding or sodding of a lawn, installing or moving plants, trees or bushes, and construction contracts for the improvement of real property are exempt.  Lawn and garden care, fertilizing, mowing, spraying, and sprigging services; garden planting and maintenance; tree, bush, and shrub pruning, bracing, spraying and surgery; indoor plant care; tree, bush, shrub, and stump removal; and tree trimming for public utility lines are taxable.</t>
  </si>
  <si>
    <t>* Prepress services that result in the sale of printed material are taxable. Printing press plates may qualify for specific exemptions as separate detachable units or as special tooling.</t>
  </si>
  <si>
    <t>* Retail sales of material without labor are taxable.</t>
  </si>
  <si>
    <t>* Certain parking services are taxable (see #127).</t>
  </si>
  <si>
    <t>* Clothing storage is taxable.</t>
  </si>
  <si>
    <t>* Sales of repair parts are taxable.</t>
  </si>
  <si>
    <t>*Sales of crates or boxes are taxable.</t>
  </si>
  <si>
    <t>* Exempt if consumed in agricultural or industrial production of a product to be sold at retail.</t>
  </si>
  <si>
    <t>*  Exempt if consumed in agricultural or industrial production of a product to be sold at retail.</t>
  </si>
  <si>
    <t>* Mixed municipal solid waste collection and disposal services are subject to the separate Solid Waste Management Tax at various rates.  Residential solid waste management services 9.75%; commercial solid waste management services 17%; construction and demolition waste and other non-mixed solid waste services $.60 per noncompacted cubic yard. No city sales taxes apply. Sewer service is not taxable in MN.</t>
  </si>
  <si>
    <t>* Natural gas or electricity, sold for residential use as primary heat source, is exempt for billing months of November through April.</t>
  </si>
  <si>
    <t xml:space="preserve">* Fuel oil, coal, wood, steam, hot water, propane and LPG sold to residential customers for residential heating are exempt.  </t>
  </si>
  <si>
    <t>See #36</t>
  </si>
  <si>
    <t>* Not taxable if included in the purchase price of the garment.</t>
  </si>
  <si>
    <t>* Massages provided by or through licensed health care facilities or by licensed health care professionals, and massages provided upon written referral from a licensed health care facility or professional for ongoing treatment of illness, injury or disease are exempt from the 6.875% sales tax. However, these massages are subject to a 2% MNCare gross receipts tax.</t>
  </si>
  <si>
    <t>* Building cleaning and maintenance services are taxable.</t>
  </si>
  <si>
    <t>* Clothing rental charges are generally taxable as a linen service.</t>
  </si>
  <si>
    <r>
      <t xml:space="preserve">* The purchase of water softening and conditioning equipment that is installed by the vendor would be considered an improvement to real property and not taxable. However, the </t>
    </r>
    <r>
      <rPr>
        <b/>
        <sz val="14"/>
        <rFont val="Calibri"/>
        <family val="2"/>
        <scheme val="minor"/>
      </rPr>
      <t>lease</t>
    </r>
    <r>
      <rPr>
        <sz val="14"/>
        <rFont val="Calibri"/>
        <family val="2"/>
        <scheme val="minor"/>
      </rPr>
      <t xml:space="preserve"> of water softening and conditioning equipment is not considered an improvement to real property and is taxable.</t>
    </r>
  </si>
  <si>
    <t xml:space="preserve">* Nontaxable advertising is creative promotional services that meet three criteria: 1) the advertising has no functional use other than to carry the advertising message; 2) the advertising agency must be involved in the creation of the advertising, and; 3) the advertising agency must have a direct relationship with the advertiser. Other sales of advertising are taxable at 6.875%.  </t>
  </si>
  <si>
    <t>* Taxable when the service results in the sale of taxable items such as artwork.</t>
  </si>
  <si>
    <t>* Taxable if the services result in the sale of tangible personal property.</t>
  </si>
  <si>
    <t>*Sales of crates or boxes are taxable, however a business exemption may be claimed for the purchase of certain returnable containers.</t>
  </si>
  <si>
    <t>* Security, burglar and fire alarm services are taxable.</t>
  </si>
  <si>
    <t>* Only exempt if the installation results in an improvement to real property.</t>
  </si>
  <si>
    <t>* Telephone answering services are taxable if they are automated. Answering services provided by live operators are not taxable.</t>
  </si>
  <si>
    <t>* Separately stated labor charges exempt; materials taxable.</t>
  </si>
  <si>
    <t>* The charge for the canned or packaged program is taxable, but a charge for modification is exempt if separately stated.</t>
  </si>
  <si>
    <t>* Sales of custom programs are not taxable.  Purchases of materials used in producing the programs are taxable.</t>
  </si>
  <si>
    <t>* Charges to access Internet are exempt. Telecommunications services used to provide or obtain Internet access are taxable.</t>
  </si>
  <si>
    <t>* Downloaded packaged or canned software is taxable.  Downloaded custom software is not taxable.</t>
  </si>
  <si>
    <t>* Periodicals, magazines, newspapers, blogs, or other news and information products are not taxable.</t>
  </si>
  <si>
    <t>* Only greeting cards and online video or electronic games would be taxable when transferred electronically.</t>
  </si>
  <si>
    <t>* Charges for parts, paint, motor oil, lubricants, shop supplies, and other TPP sold to customer are taxable.  Repair labor is not taxable.</t>
  </si>
  <si>
    <t xml:space="preserve">* Nonresidential parking services (except metered parking), including valet parking and fees paid for the use of lots or ramps, whether paid for on a contract or a per-use basis, are taxable. Parking services provided to occupants of a residence who park on the same premises as their primary residence are not taxable. </t>
  </si>
  <si>
    <t>* Federal law exempts direct-to-home satellite services from local sales tax.</t>
  </si>
  <si>
    <t>* For public, nonprofit, or for-profit schools with grades pre-kindergarten through grade 12 and vocational center/career schools sales of tickets or admissions to regular season school games, events and activities are exempt. Beginning July 1, 2017, the sale of tickets to events sponsored by the Minnesota State High School Leauge are also exempt.</t>
  </si>
  <si>
    <t>* Memberships in clubs or organizations that provide sports or athletic facilities for their members are taxable.</t>
  </si>
  <si>
    <t>* Admissions to artistic events sold by qualifying non-profit organizations and municipal arts boards are exempt.</t>
  </si>
  <si>
    <t>* Admission charges to the Super Bowl and related events sponsored by the NFL are exempt.</t>
  </si>
  <si>
    <t>* Passenger cars and vans designed to carry up to 15 passengers, and certain pick-up trucks that are leased or rented for less than 29 days are also subject to a 9.2% motor vehicle rental tax and may be subject to an additional 5% fee.</t>
  </si>
  <si>
    <t>* Cities and townships may impose an additional lodging tax.</t>
  </si>
  <si>
    <t>* Repair labor is exempt if separately stated on invoice.</t>
  </si>
  <si>
    <t>* Exempt provided charge is separately stated from price of the taxable item. Maintenance contracts that include the replacement of consumable parts at scheduled intervals (such as those sold with commercial printer/copiers) would be taxable as a bundled transaction.</t>
  </si>
  <si>
    <t xml:space="preserve">* If the item being sold is taxable, charges by the seller to install it are also taxable. </t>
  </si>
  <si>
    <t>* Installation charges by a third party are taxable if the charges would have been taxable if provided by the seller of the taxable item.</t>
  </si>
  <si>
    <t>* If fabrication labor is involved, the sale is taxable.</t>
  </si>
  <si>
    <t>* Fabrication taxable, repairs exempt.</t>
  </si>
  <si>
    <t>* TPP purchased for renting or leasing purposes can be acquired exempt for resale.  Sales tax applies to rental or lease payments.</t>
  </si>
  <si>
    <t>* The state 6.875% general sales tax applies. Additional taxes apply to short term motor vehicle rentals as described in #158.</t>
  </si>
  <si>
    <t>* Delivery charges for the sale of taxable items are taxable at 6.875%. Third party delivery charges are exempt, except delivery charges for aggregate and concrete block if those charges would be taxable if provided by the seller of the aggregate or concrete block.</t>
  </si>
  <si>
    <t>B/S</t>
  </si>
  <si>
    <t>* Rate changed in October 1994 from 6% to 5.75%.</t>
  </si>
  <si>
    <t>*Lawn care falls under DC reg. 472</t>
  </si>
  <si>
    <t>* Public utility service is also subject to the gross receipts tax of 11%</t>
  </si>
  <si>
    <t>*  Interstate telephone service is exempt from the sales tax but subject to the toll telecommunication gross receipts tax.  The rate is 11% for non-residential users</t>
  </si>
  <si>
    <t>*  Industrial use is subject to the sales tax.  Manufacturing and processing use is exempt upon application.  Public utility service is subject to the 10% gross receipts tax.</t>
  </si>
  <si>
    <t>*  Heating oil is subject to the sales tax.  Gasoline is exempt from the sales tax, but subject to the gasoline excise tax.</t>
  </si>
  <si>
    <t>* Sewer is exempt.</t>
  </si>
  <si>
    <t>*  Exempt from the sales tax.  Interstate telephone service is subject to the Toll Communication gross receipts tax (10%).</t>
  </si>
  <si>
    <t>* Subject to toll telecommunication gross receipts tax (10%).</t>
  </si>
  <si>
    <t>*  Residential service is exempt from the sales tax.  Rather than an actual tax on gross receipts, electric companies providing distribution services to D.C. ratepayers are subject to tax on the kilowatt hours of electricity delivered to end-users in the District</t>
  </si>
  <si>
    <t>*  Residential service is exempt from the sales tax.  There is a rate of 10% on gross receipts from sales of natural or artificial gas delivered by any method to a residential end-user located in the District</t>
  </si>
  <si>
    <t>*  Heating oil is subject to the sales tax.  Gasoline products are subject to gasoline excise tax.</t>
  </si>
  <si>
    <t>* Private contracts for refuse and trash removal are taxable at 5.75%.</t>
  </si>
  <si>
    <t>*  Financial reporting is taxable under provisions applicable to information services.</t>
  </si>
  <si>
    <t>* The sale of or charge for the service of carpet and upholstery cleaning, including the cleaning or dyeing of used rugs, carpets, or upholstery, or for rug repair is subject to sales tax</t>
  </si>
  <si>
    <t>* Receipts from sales of tangible personal property by morticians, such as caskets, appurtenances, grave vaults, and clothing, shall be subject to the tax, even though personal services are rendered in connection with the sale of these items.</t>
  </si>
  <si>
    <t>*  If separately stated, gift wrapping charges are taxable.</t>
  </si>
  <si>
    <t>*  These services as stated under the DC regulations are subject to the normal sales and use tax rate of 5.75% effective October 1, 2014.</t>
  </si>
  <si>
    <t>*  Subject to the sales tax effective 7/1/92.</t>
  </si>
  <si>
    <t>* The entire bundled charge for both taxable health club services and nontaxable services will be presumed taxable if a primary purpose of the transaction is the sale of the taxable health club services.</t>
  </si>
  <si>
    <t>* Sales tax only applies to direct mail advertising pieces.</t>
  </si>
  <si>
    <t>*  Rental of textiles is subject to the sales tax.  Laundering and pressing when connected with the rental of linens is exempt from sales tax.</t>
  </si>
  <si>
    <t>*  Information services.</t>
  </si>
  <si>
    <t>* Interior design is a miscellaneous service not designated as taxable and is exempt</t>
  </si>
  <si>
    <t>* Tax applies when the vendee buys for consumption</t>
  </si>
  <si>
    <t>*  Reproduction, addressing, mailing are taxable.</t>
  </si>
  <si>
    <t>* The charge is not taxable if separately stated from the sale of the sign</t>
  </si>
  <si>
    <t>*  Temporary help is taxable when the help is performing taxable service (i.e., landscaping, janitorial and data processing).</t>
  </si>
  <si>
    <t>*  Taxable under Real Property Maintenance.</t>
  </si>
  <si>
    <t>*  Repair taxable; towing exempt.</t>
  </si>
  <si>
    <t>*  Movies, burlesque shows, sporting events, circuses, etc. are taxable at a rate of 5.75%; live performances of the legitimate theatre arts, exhibitions of paintings, sculpture, photography, etc. are exempt.</t>
  </si>
  <si>
    <t>*  Taxed under Gross Receipts Tax effective 7/1/92.</t>
  </si>
  <si>
    <t>*  5.75% for vehicles not classified as fleet rental or lease vehicles and utility trailers and thus remaining subject to the D.C. Motor Vehicle Excise Tax.</t>
  </si>
  <si>
    <t>*  Minor adjustments under Real Property Maintenance are taxable.</t>
  </si>
  <si>
    <t>*  Either seller or buyer.</t>
  </si>
  <si>
    <t>*  Use a Resale Certificate.</t>
  </si>
  <si>
    <t>*  This service can be taxable if the passenger has control of the vehicle.  D.C. Mun. Regs. 9  §462 .</t>
  </si>
  <si>
    <t>*  Taxable when delivery originates and terminates in DC.</t>
  </si>
  <si>
    <t>*  The rate has changed from 12% to 18%. It is exempt if the parking lot is owned or operated by WMATA.  If parking for residential, then the rate is exempt (DC reg. 454.1) The rate is also scheduled to go up to 22% after October 1, 2017.</t>
  </si>
  <si>
    <t>*   Standard rate of 5.75%</t>
  </si>
  <si>
    <t>*  Docking, storage and cleaning exempt. The only taxable services of a boat pertain to boat rentals</t>
  </si>
  <si>
    <t>*  General rate of 5.75% applied to armored car service effective October 1, 2011</t>
  </si>
  <si>
    <t xml:space="preserve">*  If the taxpayer is a QHTC, the sale of graphic design services is not subject to sales and use tax. </t>
  </si>
  <si>
    <t>*  General rate of 5.75% applied to private investigative services effective October 1, 2011</t>
  </si>
  <si>
    <t>*  General rate of 5.75% applied to security services effective October 1, 2011</t>
  </si>
  <si>
    <t xml:space="preserve">*  Not subject to sales tax, but there is a moratorium on taxes on Internet access and multiple and discriminatory taxes on electronic commerce originally enacted by the Internet Tax Freedom Act, P.L. 105-277. 
</t>
  </si>
  <si>
    <t>*  The gross receipts tax applies for the digital video rental or video on demand.  Digital videos for permanent use is not subject to gross receipts or sales tax.</t>
  </si>
  <si>
    <t>*  It is subject to the sales tax of 5.75%</t>
  </si>
  <si>
    <t>*  The rate has changed to 18%</t>
  </si>
  <si>
    <t>*   Movies, burlesque shows, sporting events, circuses, etc. are taxable at a rate of 5.75%; live performances of the legitimate theatre arts, exhibitions of paintings, sculpture, photography, etc. are exempt. Also, charges for admission to trade shows, boat shows, home shows, and dog shows are taxable.</t>
  </si>
  <si>
    <t>*  Billiards is subject to sales tax of 5.75% effective October 1, 2014</t>
  </si>
  <si>
    <t>*  Bowling is subject to sales tax of 5.75% effective October 1, 2014</t>
  </si>
  <si>
    <t>*  Subject to gross receipts tax (10%)</t>
  </si>
  <si>
    <t>*  Event made by a semipublic institution not regularly engaged in such events shall not be considered a retail sale or sale at retail.</t>
  </si>
  <si>
    <t>*  Aircraft is never mentioned but could be considered personal property?</t>
  </si>
  <si>
    <t>*  DC reg. 462 taxes chartered vehicles but does not mention chartered flights</t>
  </si>
  <si>
    <t>*  0.3% increase in the  TITLE VII, SUBTITLE T, §§7241-7242 of the 2018 BSA</t>
  </si>
  <si>
    <t>*  The statute does not explicitly mention trailer parks, but states any place that offers rooms regularly</t>
  </si>
  <si>
    <t>*  The installation of railroad ties is taxable under DC reg. 473.2 when performed under a landscaping contract.  Certain sales of repair or replacement parts to a common carrier or sleeping car company are not taxable when made in connection with furnishing terminal services under a written agreement made before January 1, 1963.</t>
  </si>
  <si>
    <t xml:space="preserve">*  Sales tax applies to warranty and maintenance contracts at the time of sale, whether or not repairs are actually made.  </t>
  </si>
  <si>
    <t>*  If the installation charge is made in connection with the sale of a new and complete item the installation charge shall not be taxable if separately stated.</t>
  </si>
  <si>
    <t>*  Bottled water delivery</t>
  </si>
  <si>
    <t>*  Admissions, Rentals of Boats, and Sales of Food, Drinks, and Beverages on Boats</t>
  </si>
  <si>
    <t>*  IaaS is referred to as "data processing services" under 47-2201(a)(1)(K)(i); subject to sales tax @ 5.75% under 47-2201. Sales by Qualified High Technology Companies within the District of intangible property or services otherwise taxable as a retail sale or sale at retail are not subject to tax.  D.C. Code Ann.  §47-2001(n)(2)(G) ; D.C. Mun. Regs. 9  §1111.1 ; D.C. Mun. Regs. 9  §1111.2 .</t>
  </si>
  <si>
    <t xml:space="preserve">*  The sales tax applies to the rental, lease, license, or right to reproduce or use tangible personality. Royalties or any other type of payment for use of tangible personality are also taxable rentals. D.C. Code Ann.  </t>
  </si>
  <si>
    <t>*  Delivery charges are taxable when the delivery originates and terminates in DC.</t>
  </si>
  <si>
    <t xml:space="preserve">*  Delaware has no sales tax.  Enumerated list of services and professions subject to annual license fee and monthly gross receipts tax on receipts in excess of $100,000 per month at .398% rate. </t>
  </si>
  <si>
    <t>*  Tax rate applies to gross receipts in excess of $100,000 per month.</t>
  </si>
  <si>
    <t>*  Tax rate applies to gross receipts in excess of $100,000 per month.  Non-resident contractor pays a 6% bond requirement.</t>
  </si>
  <si>
    <t>*  Annual license for 1st vehicle is $45, additional vehicles is $30.</t>
  </si>
  <si>
    <t>*  Annual license fee of $225.</t>
  </si>
  <si>
    <t>*  Rate is 2.00% for electricity &amp; natural gas used by manufacturers and food processors.  Auto manufacturers are exempt.</t>
  </si>
  <si>
    <t>*  Cellular phone services are considered to be "non-residential".</t>
  </si>
  <si>
    <t xml:space="preserve">*  Tax rate applies to gross receipts in excess of $100,000 per month.  For Brokers, tax applies to commissions only. </t>
  </si>
  <si>
    <t>*  Annual license fee of $450.</t>
  </si>
  <si>
    <t>*  Tax rate applies to gross receipts in excess of $100,000 per month.  Tax applies to commissions and fees only.</t>
  </si>
  <si>
    <t>*  Tax break down as follows: Lessors rate of 0.299% on gross receipts in excess of $150,000 per quarter; Lessees rate of 1.99% with no monthly/ quarterly exemption.</t>
  </si>
  <si>
    <t>*  Considered goods under DE law.  Rates, exemptions vary with production stage: Manufacturers = 0.25% on receipts in excess of $1,000,000/mo; Wholesalers = .3980% over $100,000; Retailers = 0.72% over $100,000.</t>
  </si>
  <si>
    <t>*  Tax rate applies to gross receipts in excess of $100,000 per month.  Annual license fee of $75 plus $35 for each additional lot or garage.</t>
  </si>
  <si>
    <t>*  Outdoor music fees promoter = $750 annual license; Circus exhibitor = $750 annual license; Show person = $375 annual license.</t>
  </si>
  <si>
    <t>*  Tax rate applies to gross receipts in excess of $100,000 per month.  Plus $75 decal for each machine.</t>
  </si>
  <si>
    <t>*  Exempt if school is nonprofit.</t>
  </si>
  <si>
    <t>*  Taxable at .384% if operated for profit.</t>
  </si>
  <si>
    <t>*  Tax rate applies to gross receipts in excess of $100,000 per month.  Decal $75 per machine.</t>
  </si>
  <si>
    <t>*  Tax break down as follows: Lessors rate of 0.2987% on gross receipts in excess of $150,000 per quarter; Lessees rate of 1.99% with no monthly/ quarterly exemption.</t>
  </si>
  <si>
    <t>*  Tax break down as follows: Lessors rate of 0.288% on gross receipts in excess of $150,000 per quarter; Lessees rate of 1.99% with no monthly/ quarterly exemption.</t>
  </si>
  <si>
    <t>*  Annual room charges:  Hotel, Rm = $25, Suite = $30; Motel, Rm = $25, TH Rm = $15.  Eight percent (8%) collected from occupants.</t>
  </si>
  <si>
    <t>*  Annual fee of $10 per space.</t>
  </si>
  <si>
    <t>*  Leasing commercial property (office buildings); $100,000 per month excluded.</t>
  </si>
  <si>
    <t>*  Also must pay E911 surcharge of $.60 per line/phone.</t>
  </si>
  <si>
    <t xml:space="preserve">*  Consumer counsel and public service commission tax rate determined each year and apply to gross income of regulated public utilities.  Cons. counsel rate 0.10%; public serv. comm. rate 0.39%. </t>
  </si>
  <si>
    <t>*  Refuse is exempt.</t>
  </si>
  <si>
    <t>*  Landscaping is generally taxable under the prime contracting classification.  Lawn maintenance services are not generally taxable if the contract does not include landscaping activities. Taxable landscaping activities include installing lawns, grading or leveling ground, installing gravel or boulders, planting trees and other plants, felling trees, removing or mulching tree stumps, removing other imbeded plants building or mofifying irrigation berms, repairing sprinkler or watering systems, installing railroad ties and installing underground sprinkler or watering systems. Non-taxable lawn maintenance includes lawn mowing and edging, weeding, repairing sprinkler heads or drip irrigation heads, seasonal replacement of flowers, refreshing gravel, lawn de-thatching, seeding winter lawns leaf and debris collections and removal, tree or shrub pruning or clipping, garden and gravel raking and applying pesticides and fertilizer materials.</t>
  </si>
  <si>
    <t>*  Generally exempt if optional and separately stated.</t>
  </si>
  <si>
    <t>*  May be taxable under the prime contracting classification if the installation constitutes an addition to real property.</t>
  </si>
  <si>
    <t>*  State transaction privilege tax is imposed under 16 separate tax classifications.  The state tax rate is 5.6% for most classifications, although prime contracting tax is imposed on 65% of a business's gross receipts.  Currently, the state tax rates are: 0% for the commercial lease classification (county and city taxes may apply), 5.5% for the transient lodging classification, and 3.125% for the mining classification.  In addition to tax imposed at the state level, county and city privilege taxes may apply.  The imposition of county taxes "piggybacks" state taxes.  Some answers below address city privilege taxes, which are governed by the Model City Tax Code ("M.C.T.C.").</t>
  </si>
  <si>
    <t>*  Soil preparation may be taxable under the prime contracting classification.</t>
  </si>
  <si>
    <t>*  Removal and replacement of overburden is taxable as prime contracting.  Nonmetalliferous mining services are taxable at 3.125% under the mining classification.</t>
  </si>
  <si>
    <t>*  Taxable under the prime contracting classification.</t>
  </si>
  <si>
    <t>*  Taxable under the job printing classification.</t>
  </si>
  <si>
    <t>*  A construction contractor that is a prime contractors on a project is taxable under the prime contracting classification on its gross receipts from the project.</t>
  </si>
  <si>
    <t>*  Taxable under the prime contracting classification, with an exemption for well monitoring that is required by law.</t>
  </si>
  <si>
    <t>*  Taxable under the transporting classification, although taxation of the air transport of persons is generally exempt as preempted by federal law.</t>
  </si>
  <si>
    <t>*  Generally, transporting for hire of persons, freight or property by motor vehicle is subject to tax under the transporting classification.  Nevertheless, this gross income is exempt if the business is subject to the motor carrier fee or light motor vehicle fee to the Arizona Department of Transportation.</t>
  </si>
  <si>
    <t>*  Generally subject to tax under the commercial lease classification (state tax rate is 0% but county and city privilege taxes apply), but exempt if the storage is similar to a warehouse and the person does not have access to stored goods.</t>
  </si>
  <si>
    <t>*  Taxable under the transporting classification.</t>
  </si>
  <si>
    <t>*  Exempt if there is no sale of materials involved.</t>
  </si>
  <si>
    <t>*  Taxable under the telecommunications classification.</t>
  </si>
  <si>
    <t>*  If bundled with taxable intrastate telecom service, provider can use reasonable allocation percentages to determine its taxable gross receipts.</t>
  </si>
  <si>
    <t>*  Taxable under the utilities classification.</t>
  </si>
  <si>
    <t>*  Taxable under the retail classification.  There are specific exemptions for sales to qualified environmental technology manufacturers/producers/processors and alternative fuel to used oil fuel burners.  Motor vehicle and use fuel subject to the motor fuel taxes, use fuel sold to single trip use fuel tax permit holders, aviation fuel subject to the aviation fuel tax, and jet fuel subject to the jet fuel excise and use tax are likewise exempted from state tax.  Some cities specifically impose a privilege tax on jet fuel sales.</t>
  </si>
  <si>
    <t>*  Taxable under the telecommunications classification. May be taxable under the transient lodging classification if bundled with the price of a hotel room.</t>
  </si>
  <si>
    <t xml:space="preserve">*  If bundled with taxable intrastate telecom service, provider can use reasonable allocation percentages to avoid having entire gross receipts taxed. </t>
  </si>
  <si>
    <t>*  If bundled with taxable intrastate telecom service, provider can use reasonable allocation percentages to avoid having entire gross receipts taxed.</t>
  </si>
  <si>
    <t>*  Taxable under the retail classification.  There are specific exemptions for sales to qualified environmental technology manufacturers/producers/processors and alternative fuel to used oil fuel burners.  Motor vehicle and use fuel subject to the motor fuel taxes, use fuel sold to single trip use fuel tax permit holders, aviation fuel subject to the aviation fuel tax, and jet fuel subject to the jet fuel excise and use tax are likewise exempted from tax.</t>
  </si>
  <si>
    <t>*  Potentially taxable under the retail classification if a sale of software is involved.</t>
  </si>
  <si>
    <t>*  Sales of tangible personal property at salons and parlors are taxable under the retail classification.</t>
  </si>
  <si>
    <t>*  Some activities rising above mere cleaning (e.g., repairs and replacement) performed on carpet affixed to real property are potentially taxable under the prime contracting classification.</t>
  </si>
  <si>
    <t>*  Taxable under the personal property rental classification.</t>
  </si>
  <si>
    <t>*  Income from services not taxable if separately stated from the sale of tangible personal property.</t>
  </si>
  <si>
    <t>*  Potentially taxable if the services constitute manufacturing/fabricating tangible personal property sold at retail.</t>
  </si>
  <si>
    <t>*  At the state level, membership fees are generally exempt, but fees for the use of facilities (e.g., per-visit or less than 28 days) are taxable under the amusement classification.  Cities choosing Local Option H (tax on health spa membership fees or sports/athletic/health-related instruction as part of the amusements tax) tax all membership fees, regardless of the period of time granted for the fees. Gross receipts of hotel-operated clubs and salons that are not open to the general public are taxable under the transient lodging classification.</t>
  </si>
  <si>
    <t>*  Income from service not taxable if separately stated from the sale of tangible personal property.</t>
  </si>
  <si>
    <t>*  Coin-operated laundries that are hotel-owned and operated for guests only are taxable under the transient lodging classification.  Although coin-operated laundries that are open to the general public are generally exempt, they are taxable in cities choosing M.C.T.C. Model Option 7 (no exemption for coin-operated machines from tax on rental of tangible personal property).</t>
  </si>
  <si>
    <t>*  Hotel laundry services performed by the hotel exclusively for guests are taxable under the transient lodging classification.  Commissions from third-party laundry service providers performed at hotels are exempt at the state level but taxable as licenses for use at the city level.</t>
  </si>
  <si>
    <t>*  Taxable by cities choosing Local Option H (tax on health spa membership fees or sports instruction as part of the amusements tax).</t>
  </si>
  <si>
    <t>*  Taxable by cities choosing Local Option H (tax on health spa membership fees or sports/athletic/health-related instruction as part of the amusements tax).</t>
  </si>
  <si>
    <t>*  Exempt at the state level after December 31, 1985, but most cities levy privilege taxes on local advertising.</t>
  </si>
  <si>
    <t>*  Exempt after December 31, 1985, but local advertising remains taxable at the city level.</t>
  </si>
  <si>
    <t>*  Although such services are not generally taxable, certain "full-service" advertising agencies may provide services (e.g., photography, graphic design) that may render some or all of its gross receipts subject to tax under the retail or job printing classification.</t>
  </si>
  <si>
    <t>*  The provision of some services (e.g., photography, graphic design) may render some or all of a commercial art or graphic design business's gross receipts subject to tax under the retail or job printing classification.</t>
  </si>
  <si>
    <t>*  Income from services not taxable if separated from sale of tangible personal property.</t>
  </si>
  <si>
    <t>*  Some activities rising above mere cleaning (e.g., repairs and replacement) performed on real property and fixtures are potentially taxable under the prime contracting classification.</t>
  </si>
  <si>
    <t>*  Although such services are not generally taxable, certain "full-service" marketing firms may provide services (e.g., photography, graphic design) that may render some or all of its gross receipts subject to tax under the retail or job printing classification.</t>
  </si>
  <si>
    <t>*  Although such services are not generally taxable, certain "full-service" public relations firms may provide services (e.g., photography, graphic design) that may render some or all of its gross receipts subject to tax under the retail or job printing classification.</t>
  </si>
  <si>
    <t>*  Security alarm system installations are taxable under the prime contracting classification; subsequent monitoring services may be taxable if income from such services cannot be separated from the contracting business.  Manned security services are generally exempt from tax.</t>
  </si>
  <si>
    <t>*  Taxable under the prime contracting classification or retail classification, depending on the nature of the sign.</t>
  </si>
  <si>
    <t>*  Voicemail taxable under the telecommunications classification.</t>
  </si>
  <si>
    <t>*  Taxable under the retail classification.</t>
  </si>
  <si>
    <t>*  Exempt if the modification is for the specific use of an individual customer, if the charge is separately stated on the sales invoice and records.</t>
  </si>
  <si>
    <t>*  Exempt unless related to the leasing or renting of prewritten software (i.e., as an application service provider).</t>
  </si>
  <si>
    <t>*  Downloaded prewritten (canned) software is taxable under the retail classification.</t>
  </si>
  <si>
    <t>*  Depending on the taxpayer's primary business activities, taxable under the retail classification or telecommunications classification.</t>
  </si>
  <si>
    <t>*  Towing is taxable under transporting.  Generally exempt, except cities may opt to tax.</t>
  </si>
  <si>
    <t>*  Exempt, assuming an inconsequential transfer of tangible personal property in performing the service.</t>
  </si>
  <si>
    <t xml:space="preserve">*  Exempt if person does not have the right to a specific space for a specific period of time. </t>
  </si>
  <si>
    <t>*  Taxable under the amusement classification.</t>
  </si>
  <si>
    <t>*  Many cities impose their privilege taxes on cable television systems as part of their gross income from providing telecom services.  Pay-per-view in a hotel is taxable under the transient lodging classification, if the hotel owns/leases and operates the equipment.  Cities tax commissions received by hotels from third-party cable service providers as licenses for use.</t>
  </si>
  <si>
    <t>*  Many cities impose their privilege taxes on satellite television systems as part of their gross income from providing telecom services.  Pay-per-view in a hotel is taxable under the transient lodging classification, if the hotel owns/leases and operates the equipment.  Cities tax commissions received by hotels from third-party cable service providers as licenses for use.</t>
  </si>
  <si>
    <t>*  Although generally nontaxable, intercollegiate football contest admissions are exempt if they are: (a) operated by a 501(c)(3) organization and no part of the org's net earnings inures to the benefit of any private shareholder or individual and (b) not held in a multipurpose facility owned or operated by the Arizona Tourism and Sports Authority.</t>
  </si>
  <si>
    <t>*  Exempt under the amusement classification if it is: (a) an activity/project of a bona fide religious or educational institution; (b) a musical, dramatic, or dance group or a botanical garden, museum, or zoo that is a 501(c)(3) organization and no part of the org's net earnings inures to the benefit of any private shareholder/individual; or (c) an activity or event of a 501(c)(6) organization if the organization produces, organizes, or promotes cultural/civic related festivals or events and no part of the org's net earnings inures to the benefit of any private shareholder/individual.</t>
  </si>
  <si>
    <t>*  Taxable under the amusement classification.  Exhibition events sponsored/conducted/operated by a 501(c)(3), 501(c)(4), or 501(c)(6) organization associated with a major league baseball team or national touring professional golf association are exempt if no part of the org's net earnings inures to the benefit of any private shareholder or individual.  Also, rodeos sponsored/conducted/operated by a 501(c)(3), 501(c)(4), 501(c)(7), or 501(c)(8) organization are exempt if no part of the org's net earnings inures to the benefit of any private shareholder or individual.</t>
  </si>
  <si>
    <t>*  Generally taxable under the personal property rental classification.</t>
  </si>
  <si>
    <t>*  Exempt unless otherwise exempt by statute (e.g., for use in mining operations, for use by a qualified business for harvesting/processing qualifying forest products).</t>
  </si>
  <si>
    <t>*  Generally taxable under the transient lodging classification, if lodging is obtained for less than 30 consecutive days.</t>
  </si>
  <si>
    <t>*  Generally taxable under the transient lodging classification.</t>
  </si>
  <si>
    <t>*  Generally taxable under the retail classification.</t>
  </si>
  <si>
    <t>*  Repair labor not taxable if separately stated.</t>
  </si>
  <si>
    <t>*  Gross receipts received by an in-state service provider from an out-of-state warrantor for work performed in-state may be taxable under the retail or prime contracting classification, depending on the type of property being repaired.</t>
  </si>
  <si>
    <t>*  Not certain, without better explanation of service.</t>
  </si>
  <si>
    <t>*  Generally exempt, such that only the sales of the parts and materials are taxable, but the labor may be taxable if it constitutes prime contracting.</t>
  </si>
  <si>
    <t>*  Additional transaction privilege tax classifications not discussed above include the publication (business of publishing periodicals/publications in this state), pipeline (operating pipelines for intrastate transport of oil, natural, or artificial gas), private car line (intrastate operation of railcars), restaurant, and owner builder sales (selling real property as improved on or before 24 months after substantial completion of the improvement) classifications.  The tax rate for each of these classifications is 5.6%.</t>
  </si>
  <si>
    <t>*  Freight costs billed to and collected from a purchaser by a retailer for tangible personal property that, upon the retailer's order, is shipped directly from a manufacturer/wholesaler to a purchaser are exempt.  Also, delivery charges by a retailer for delivery from the retailer's location to the purchaser's location are exempt if separately stated.  Nevertheless, freight costs incurred before the time of a retail sale are taxable as part of the gross sale.  Also, bundling "handling" charges with shipping/delivery charges may render gross receipts from both types of fees taxable under the retail classification as part of the business's gross income.</t>
  </si>
  <si>
    <t>*  Rentals and leases of tangible personal property are taxable under the personal property rental classification.</t>
  </si>
  <si>
    <t>*  Sales of tangible personal property to persons engaged in leasing or renting such property are not taxable if the property is to be leased or rented.</t>
  </si>
  <si>
    <t>AZ*</t>
  </si>
  <si>
    <t>*  Did not receive a response to the survey, 2007 Data reported here.</t>
  </si>
  <si>
    <t>*  Access charges for interstate calling taxable at 2.9%</t>
  </si>
  <si>
    <t xml:space="preserve">*  Use in manufacturing, processing, mining, refining, irrigation, construction, telegraph, telephone, and radio communication, street and railroad transportation services and all industrial uses exempt.  </t>
  </si>
  <si>
    <t xml:space="preserve">*  Water sold in containers subject to 2.9% tax.   Exempt if delivered through underground pipes. </t>
  </si>
  <si>
    <t>*  Unless elect to tax as rental of clean linen.</t>
  </si>
  <si>
    <t>*  Unless elect to treat as sale of copies - 2.9%</t>
  </si>
  <si>
    <t>*  Taxable if prints delivered.  Exempt if developing only.</t>
  </si>
  <si>
    <t>*  Sales of printed matter are taxable retail sales unless destined for resale.  Purchases of ink and paper by printer generally exempt.</t>
  </si>
  <si>
    <t>*  Cost of material taxable, sale of sign taxable.</t>
  </si>
  <si>
    <t>*   If lease for 3 years or less, department may permit purchase free of sales tax and collection of tax on lease payments.  If lease for more than 3 years, department will collect tax on lease payments.</t>
  </si>
  <si>
    <t>*  Exempt if labor separately stated on bill; taxable if billed as total charge and not broken out as labor.</t>
  </si>
  <si>
    <t>*  Restaurant meals.</t>
  </si>
  <si>
    <t>*  An exemption for this service is currently suspended. Taxed at 4% until July 1, 2009; exempt for periods thereafter.</t>
  </si>
  <si>
    <t>*  Taxable when provided by auto hotels and parking lots.</t>
  </si>
  <si>
    <t>*  Except food stored in a cold storage facility with the rental of a specific storage space.  Cold storage where the custodian determines the storage space is not subject to tax.</t>
  </si>
  <si>
    <t>*  Where such storage is classified as cold storage.</t>
  </si>
  <si>
    <t xml:space="preserve">*  Except for cold storage where the customer rents a specific space or location. </t>
  </si>
  <si>
    <t>*  Cold storage rental of a specific storage space.Cold storage where the custodian determines the storage space is not subject to tax. Cold storage is an artificially refrigerated or frozen space and includes preparing tangible personal property where such service is incidental to operation of storage facilities.</t>
  </si>
  <si>
    <t>*  Repairs to movable property are taxable.</t>
  </si>
  <si>
    <t>*  Taxed at 2% until April 1, 2016; taxed at 1% thereafter.</t>
  </si>
  <si>
    <t>*  Electricity purchased for nonresidential purposes taxed at 3.9% until July 1, 2009; exempt thereafter. Special exemption for steelworks and blast furnaces.</t>
  </si>
  <si>
    <t>*  Water purchased for nonresidential purposes taxed at 3.9% until July 1, 2009; exempt thereafter.</t>
  </si>
  <si>
    <t>*  Natural gas purchased for nonresidential purposes taxed at 3.9% until July 1, 2009; exempt thereafter.</t>
  </si>
  <si>
    <t>*  Energy sources used for the generation of electric power for resale or used in manufacturing, natural gas and all fuels used as boiler fuel is exempt (except refinery gas).</t>
  </si>
  <si>
    <t xml:space="preserve">*  Electricity purchased for residential purposes taxed at 2% from January 1, 2003, through June 30, 2004; exempt thereafter. </t>
  </si>
  <si>
    <t xml:space="preserve">*  Water purchased for residential purposes taxed at 2% from January 1, 2003, through June 30, 2004; exempt thereafter (excludes bottled water). </t>
  </si>
  <si>
    <t>*  Natural gas purchased for residential purposes taxed at 2% from January 1, 2003, through June 30, 2004; exempt thereafter.</t>
  </si>
  <si>
    <t>*  Exemption applies to any fuel or gas, including butane and propane, used for residential purposes.</t>
  </si>
  <si>
    <t>*  Funeral homes may collect the tax on itemized charges for taxable goods and services or on 50% of a lump sum funeral bill.</t>
  </si>
  <si>
    <t>*  Health club dues are subject to sales tax.</t>
  </si>
  <si>
    <t>*  Rental of water softening and conditioning equipment subject to sales tax.</t>
  </si>
  <si>
    <t>*  Sales of tangible personal property subject to sales tax.</t>
  </si>
  <si>
    <t>*  Includes printing or overprinting, lithograph, multilith, blueprinting, Photostatting, or similar services of reproducing written or graphic matter.</t>
  </si>
  <si>
    <t>*  Does not include charges for installation.</t>
  </si>
  <si>
    <t>*  Seventy-five percent (75%) of sales price excluded July 1, 2004, through June 30, 2005; totally excluded thereafter.</t>
  </si>
  <si>
    <t>*  Waxing subject to sales tax.</t>
  </si>
  <si>
    <t>*  Repairs reformed roadside subject to sales tax.</t>
  </si>
  <si>
    <t>*  Exempt from sales tax in lieu of taxes paid under other statutes.</t>
  </si>
  <si>
    <t>*  Except coin operated tables.</t>
  </si>
  <si>
    <t>*  Purchases of stock not subject to sales tax.</t>
  </si>
  <si>
    <t>*  An exemption for admission to little theatres and nonprofit musical organizations is suspended until July 1, 2009.</t>
  </si>
  <si>
    <t>*  Excludes admission charges to athletic events sponsored by schools, colleges, and universities.</t>
  </si>
  <si>
    <t>*  Joint venture agreements between movie theaters and film distrubutors are exempt from sales tax.</t>
  </si>
  <si>
    <t>*  Tax only transactions in which owner relinquishes control over property to lessee/rentee.  Equipment rentals with operator are not subject to sales tax.</t>
  </si>
  <si>
    <t>*  Bare equipment rental only.</t>
  </si>
  <si>
    <t>*  Additional 3% excise tax due on rentals of 29 days or less.</t>
  </si>
  <si>
    <t>*  Except for Orleans and Jefferson Parishes, which have a 2% state sales tax rate on hotel rooms.</t>
  </si>
  <si>
    <t>*  Exempt under factory new product warranty.</t>
  </si>
  <si>
    <t>*  Contracts structured as insurance policies are not subject to sales tax.</t>
  </si>
  <si>
    <t>*  Installation of parts for the repair of tangible personal property are considered taxable repairs.</t>
  </si>
  <si>
    <t>*  Charges considered fabrication of tangible personal property are subject to sales tax.</t>
  </si>
  <si>
    <t>*  Qualifies under exemption of food for home consumption.</t>
  </si>
  <si>
    <t>*  As of 7/1/91.  Tax due on purchases prior to 7/1/1991.</t>
  </si>
  <si>
    <t>*  Taxable on gross receipts.</t>
  </si>
  <si>
    <t>*  Not taxable on freight charges from dealer to consumer.</t>
  </si>
  <si>
    <t>LA*</t>
  </si>
  <si>
    <t>* Sales tax rate increased from 5% to 6% on 1/3/2008.</t>
  </si>
  <si>
    <t>*  Manufacturing use exempt.</t>
  </si>
  <si>
    <t>*  Commercial carpet cleaning taxed at 6%.</t>
  </si>
  <si>
    <t>*  Taxable only if a transfer of property.</t>
  </si>
  <si>
    <t>*  Alterations to new clothing taxable as fabrication.</t>
  </si>
  <si>
    <t>*  Taxable only for business with recurring need for laundry service.</t>
  </si>
  <si>
    <t>*  Sale of chemicals taxable.</t>
  </si>
  <si>
    <t>*  Exempt only if sold directly to printer.</t>
  </si>
  <si>
    <t>*  If designer sells materials, fee may be part of taxable price.</t>
  </si>
  <si>
    <t>*  Includes cleaning of any part of a commercial or industrial building.</t>
  </si>
  <si>
    <t>*  Extra costs, and video taping service taxable.</t>
  </si>
  <si>
    <t>*  Most commercial signs are taxable personality.  Some may be non-taxable realty improvement (material taxable to seller).</t>
  </si>
  <si>
    <t>*  Undercoating furnished with new car is part of price and taxable.</t>
  </si>
  <si>
    <t>*  Counties, municipalities, and the Maryland Stadium Authority may impose an admissions tax.  Admissions to events sponsored by 501(c)(3) or fraternal organization or volunteer fire company exempt.  Maximum permitted rate shown.</t>
  </si>
  <si>
    <t>*  Pay-per-view only.  Sales and Use tax.</t>
  </si>
  <si>
    <t>* Pay per view is taxable at 6%.</t>
  </si>
  <si>
    <t>*  Counties, municipalities, and the Maryland Stadium Authority may impose an admissions tax.  Admissions to events sponsored by 501(c)(3) or fraternal organization or volunteer fire company exempt.</t>
  </si>
  <si>
    <t>*  Jurisdiction may exempt concert or theatrical event.  Many counties exempt these events.</t>
  </si>
  <si>
    <t>*  Sales and use tax.</t>
  </si>
  <si>
    <t>*  Taxable price includes all charges and extras related to rental; short-term truck rental is taxed at 8%</t>
  </si>
  <si>
    <t>*  Leases for 6 mos to a year taxable at 6% rate.</t>
  </si>
  <si>
    <t>*  Transportation services exempt; equipment rental taxable.</t>
  </si>
  <si>
    <t>*  Exempt if principally to transport passengers or freight in interstate commerce.</t>
  </si>
  <si>
    <t>*  Several local jurisdictions impose an additional tax on hotel/motel charges.</t>
  </si>
  <si>
    <t>*  Fabrication or production of tangible personal property by special order is taxable.</t>
  </si>
  <si>
    <t>*  Only if billed separately; otherwise, repair shop purchase is taxable.</t>
  </si>
  <si>
    <t>*  Part of taxable price if required as a condition of sale or lease.</t>
  </si>
  <si>
    <t>*  Only if separately stated and not fabrication.</t>
  </si>
  <si>
    <t>*  If not fabrication.</t>
  </si>
  <si>
    <t>*  Fabrication of customer's property is taxable.</t>
  </si>
  <si>
    <t>*  Fabrication of new item taxable.  Repair exempt.</t>
  </si>
  <si>
    <t>*  Custom calling services such as call waiting.</t>
  </si>
  <si>
    <t>*  Resale exclusion applies.</t>
  </si>
  <si>
    <t>*  Rentals are sales for sales tax purposes.</t>
  </si>
  <si>
    <t>*  Excluded by statute.</t>
  </si>
  <si>
    <t>* A repair service shall collect a tax on parts or any materials which it furnishes in connection with repair work.  See Regulation 830 CMR 64H.1.1.</t>
  </si>
  <si>
    <t>* Uses for industrial production of tangible personal property or heating of industrial plants exempt, if 75% or more of the fuel is used for manufacturing.  Exemption certificate required.</t>
  </si>
  <si>
    <t>* An exemption for residential telecommunications services billed on a recurring basis or message unit charges is allowed, up to $30 a month.</t>
  </si>
  <si>
    <t xml:space="preserve">* See Regulation 830 CMR 64H.1.6(7)(b).  </t>
  </si>
  <si>
    <t>* Rental charges exceeding the $175 clothing exemption are taxable.</t>
  </si>
  <si>
    <t>* See M.G.L. c. 64H, s. 6(m).</t>
  </si>
  <si>
    <t>* Packing material may be subject to tax.</t>
  </si>
  <si>
    <t>* See Regulation 830 CMR 64H.6.2, exemption at M.G.L. c. 64H, s. 6(ff) and DOR Directive 03-8.</t>
  </si>
  <si>
    <t>* Separately stated installation charge is exempt.</t>
  </si>
  <si>
    <t>* See Regulation 830 CMR 64H.1.3(6)(d).</t>
  </si>
  <si>
    <t>*Telecommunications services purchased by ISP not subject to tax after November 1, 2005.  See TIR 05-8.</t>
  </si>
  <si>
    <t>*Charges for access to canned software on a remote server may be subject to tax.  See 830 CMR 64H.1.3.</t>
  </si>
  <si>
    <t>*Tax applies to canned but not custom software.</t>
  </si>
  <si>
    <t>* Exempt on public works projects.  See M.G.L. c. 64H, s. 6(f).</t>
  </si>
  <si>
    <t>* Exempt on public works projects.  See M.G.L. c. 64H, s. 6(f)</t>
  </si>
  <si>
    <t>* See Regulation 830 CMR 64H.25.1(16).</t>
  </si>
  <si>
    <t>* Exempt from sales tax, but taxable under companion occupancy tax.  Local option tax up to 4%.</t>
  </si>
  <si>
    <t>* See Regulation 830 CMR 64H.1.1.</t>
  </si>
  <si>
    <t>* Separately stated labor is exempt.</t>
  </si>
  <si>
    <t>* Exempt if optional at time of purchase.</t>
  </si>
  <si>
    <t>* If a resale certificate is provided.</t>
  </si>
  <si>
    <t>* Retail or lease is treated as a sale.</t>
  </si>
  <si>
    <t>* Separately-stated transportation charges to the retail customer are generally not taxable.  See DOR Directive 04-5.</t>
  </si>
  <si>
    <t>MD*</t>
  </si>
  <si>
    <t>MA*</t>
  </si>
  <si>
    <t>*  Excludes government services; many farming and ranching, provided by certain nonprofit entities other than research and development performed out of state but used in state, for resale,  etc.</t>
  </si>
  <si>
    <t xml:space="preserve">* Receipts from veterinary services, medicine or supplies used in the medical treatment of cattle are deductible. </t>
  </si>
  <si>
    <t>*  Exempt if service provider is subject to taxation on mineral production under Resource Excise Tax Act.</t>
  </si>
  <si>
    <t xml:space="preserve">*  Sub-contractor can deduct if prime provides Type 6 NTTC to sub. A deduction is also available receipts from providing military construction services at a New Mexico military installation located in Curry County to implement special operations mission transition projects. </t>
  </si>
  <si>
    <t>*  Intercity taxi or bus exempt from municipal gross receipts tax.  Intercounty exempt from all local option taxes.</t>
  </si>
  <si>
    <t>*  Taxable at 5% intrastate plus local option; exempt if interstate.</t>
  </si>
  <si>
    <t>*  Intercity taxi or bus exempt from local gross receipts tax.</t>
  </si>
  <si>
    <t>*  Exempt from local gross receipts tax.</t>
  </si>
  <si>
    <t>*  Receipts from warehousing unprocessed agricultural products are deductible.</t>
  </si>
  <si>
    <t xml:space="preserve">*Receipts from the storage of property that has moved or will move in interstate or foreign commerce is deductible. </t>
  </si>
  <si>
    <t>*  Commissions received from maritime transportation companies and interstate bus, airline and passenger train companies are deductible.  Other commissions are taxable.</t>
  </si>
  <si>
    <t>*  Taxed under the Interstate Telecommunications Gross Receipts Tax.  Interbusiness access charges exempt.</t>
  </si>
  <si>
    <t>*  Taxed under Telecommunications Tax.</t>
  </si>
  <si>
    <t>*  Water sold by governmental agency is exempt from gross receipts tax but subject to governmental gross receipts tax.</t>
  </si>
  <si>
    <t xml:space="preserve">* Receipts from the sale of fuel to a common carrier to be loaded or used in a locomotive engine or for fuel loaded or used by a common carrier in a locomotive engine. </t>
  </si>
  <si>
    <t>*  Garbage collection and sewer services provided by government agency are exempt from gross receipts tax, but subject to government gross receipts tax.</t>
  </si>
  <si>
    <t>*  Plus local option taxes.</t>
  </si>
  <si>
    <t>*  Taxed under both Gross Receipts and Telecommunications Taxes, depending on inter and intra state phone calls.</t>
  </si>
  <si>
    <t>*  If receipts are from premiums.</t>
  </si>
  <si>
    <t xml:space="preserve">*Receipts for performing management or investment advisory services provided to a mutual fund, hedge fund or real estate investment trust are deductible. </t>
  </si>
  <si>
    <t>*  Exempt if performed by nonprofit organization [501(c)(3)].</t>
  </si>
  <si>
    <t xml:space="preserve">* State taxation is pre-empted on prearranged funeral plans, Section 59A-6-6. </t>
  </si>
  <si>
    <t>*  5.125% if local or intra-state; 4.25% if inter-state.</t>
  </si>
  <si>
    <t>*  Receipts from national or regional advertiser are deductible unless the advertiser is incorporated in the state or maintains its principal place of business in the state.</t>
  </si>
  <si>
    <t>*  Taxed under insurance premiums tax.</t>
  </si>
  <si>
    <t xml:space="preserve">* Receipts from providing telecommunications services, internet services, internet access services to persons who provide these services are deductible. Receipts from providing these services to the end user are taxable. </t>
  </si>
  <si>
    <t>*  Receipts of 501(c)(3) organizations exempt.</t>
  </si>
  <si>
    <t>*  Prior to July 1, 1989, pari-mutuel admissions were subject to separate tax.  Exempt if horse racing admissions.</t>
  </si>
  <si>
    <t>* Federal government preempts the imposition of local option taxes.</t>
  </si>
  <si>
    <t xml:space="preserve">*  Taxable unless event presented by 501(c)(3) organization. Receipts from admissions to a non-athletic special events held at post-secondary educational institutions within fifty miles of the New Mexico border are deductible if the venue accommodates at lest 10,500 persons. </t>
  </si>
  <si>
    <t>*  Taxable unless event presented by 501(c)(3) organization.</t>
  </si>
  <si>
    <t xml:space="preserve">*  Taxable unless event presented by 501(c)(3) organization. Receipts from ticket sales for a professional boxing, wrestling or martial arts contest are deductible. </t>
  </si>
  <si>
    <t>*  Deductible if rented for subsequent paid admission.</t>
  </si>
  <si>
    <t xml:space="preserve">* May be deductible if the payment is made by a health care insurer for commercial contract services. </t>
  </si>
  <si>
    <t xml:space="preserve">* May be deductible if the payment is made by a health care insurer for commercial contract services. Additional deductions are available for receipts from Medicare and payments from Indian Health Services (IHS) for beneficiaries covered by the IHS. </t>
  </si>
  <si>
    <t>*  Deductions available for sales of tangible personal property for leasing, lease of tangible personal property for subsequent leasing and for leasing vehicle to ICC permit holders transporting passengers or property for hire interstate.</t>
  </si>
  <si>
    <t>*  Also subject to 5% Leased Vehicle Gross Receipts Tax and $2/day Leased Vehicle Surcharge.</t>
  </si>
  <si>
    <t>*  In addition to statewide gross receipts tax, hotels, motels, lodging houses are subject to a local option municipal and county lodgers tax.</t>
  </si>
  <si>
    <t>*Receipts from maintaining, refurbishing, remodeling or otherwise modifying a commercial or military carrier weighing more then 10,000 pounds GLW may be deducted.</t>
  </si>
  <si>
    <t>*  Gross receipts taxed; labor and material delivered under warranty do not increase receipts unless reimbursed by person other than the manufacturer, in which case taxable.</t>
  </si>
  <si>
    <t>*  All goods and services are taxable unless specifically exempt or deductible.</t>
  </si>
  <si>
    <t>*  Receipts from sale of coin-operated machines, mnfg homes, and household furniture and appliances are taxable.  Receipts from the sale of other tangibles sold for subsequent lease are deductible.</t>
  </si>
  <si>
    <t xml:space="preserve">*  Receipts from lease for subsequent leasing are deductible, except receipts from lease of coin-operated machines, manufactured homes, or household furniture and appliances. Receipts from the lease of tangible property to the user in New Mexico is taxable. </t>
  </si>
  <si>
    <t>*  Delivery or shipping charges are an element of the sales price of the tangible personal property, and is taxed as receipts from the sale of property.</t>
  </si>
  <si>
    <t>NM*</t>
  </si>
  <si>
    <t>*   Local option rate is in addition to state sales tax rate.</t>
  </si>
  <si>
    <t>*  Except transportation of persons where the fare of each person does not exceed one dollar, transportation of pupils to and from elementary or high schools, tourist service transportation, by taxicabs, and funeral trans. for family members, charter or tour bus trans.</t>
  </si>
  <si>
    <t>*  Parts and materials only taxable.</t>
  </si>
  <si>
    <t>*  Except transportation explained above.</t>
  </si>
  <si>
    <t>* Sales of packing materials is taxable</t>
  </si>
  <si>
    <t>* Interstate and international 800, private line services, and value-added nonvoice date services are exempt</t>
  </si>
  <si>
    <t>*  Exempt if direct manufacturing use.</t>
  </si>
  <si>
    <t>*  Exempt from state tax.  Local taxes apply.</t>
  </si>
  <si>
    <t>*  Local taxes apply.</t>
  </si>
  <si>
    <t>*  Artificial gas exempt.  Exempt from state tax; local taxes apply.</t>
  </si>
  <si>
    <t>*  Tangible personal property included in the total charge must be separately itemized and subjected to the applicable sales tax.  Transportation of family members is not taxable.</t>
  </si>
  <si>
    <t>* Exempt if YMCA, YWCA, or municipally-owned recreation center.</t>
  </si>
  <si>
    <t>* Exempt if all money goes to instructor, otherwise taxable if charged by a club</t>
  </si>
  <si>
    <t>*  If equipment is rented, taxable</t>
  </si>
  <si>
    <t xml:space="preserve">* Sales of crating and packing materials are taxable. Exempt if direct manufacturing use. </t>
  </si>
  <si>
    <t xml:space="preserve">* Installation exempt if separately stated. </t>
  </si>
  <si>
    <t>* Taxable if voice mail service.</t>
  </si>
  <si>
    <t xml:space="preserve">* Exempt if sold by institution of the state system of higher education. </t>
  </si>
  <si>
    <t>*  4.5% sales tax plus 10% admissions tax.</t>
  </si>
  <si>
    <t>*  Coin-operated devices use annual decals in the amount of $50 in lieu of sales tax.</t>
  </si>
  <si>
    <t>*  K-12 schools and collegiate championship events are exempt .</t>
  </si>
  <si>
    <t xml:space="preserve">* Exempt for events involving ice hockey, baseball, basketball, football, arena football or soccer. </t>
  </si>
  <si>
    <t>*  Exempt if tax paid on admission.</t>
  </si>
  <si>
    <t xml:space="preserve">* Exempt if rented with an operator </t>
  </si>
  <si>
    <t>*  4.5% sales tax plus 6% vehicle rental tax. Sales, lease, rental of trucks and trailers which exceed 8,000 pounds are exempt from sales tax or 6% vehicle rental tax, and are subject to a reduced motor vehicle excise tax.</t>
  </si>
  <si>
    <t>*  Lease of autos for 12 months or longer is exempt from sales tax if owner/lessor pays motor vehicle excise tax.</t>
  </si>
  <si>
    <t>* Exempt if transportation is entirely within the same municipality.</t>
  </si>
  <si>
    <t>*  Some Oklahoma cities and counties levy a separate room tax.</t>
  </si>
  <si>
    <t>*  Labor is exempt if separately stated from the charge made for materials.</t>
  </si>
  <si>
    <t xml:space="preserve">* Exempt only if separately stated and optional to the purchaser. </t>
  </si>
  <si>
    <t>*  Tax is due on gross receipts from lease payments.  Lessor may purchase exempt for resale if they hold a sales tax permit.</t>
  </si>
  <si>
    <t>*  Tax is due on gross receipts from lease payments.</t>
  </si>
  <si>
    <t>OK*</t>
  </si>
  <si>
    <t>*  Parts &amp; materials only taxable.  Gasoline is exempt.</t>
  </si>
  <si>
    <t>*  Direct use or consumption in manufacturing exempt.</t>
  </si>
  <si>
    <t>*  Residential use only.</t>
  </si>
  <si>
    <t>*  (Service)  Uniforms or items of clothing are exempt.  Vendor subject to use tax on linen supplies in providing its service.</t>
  </si>
  <si>
    <t>*  Developing charge exempt if separately stated.</t>
  </si>
  <si>
    <t>*  Installation exempt if separately stated.</t>
  </si>
  <si>
    <t>*  Provided the DSL charges are separate from those for voice communication services and are to end users.</t>
  </si>
  <si>
    <t>*  Taxable if mainframe computer located in the state.</t>
  </si>
  <si>
    <t>*  Rustproofing and undercoating taxable if performed by the seller of the vehicle as part of the sale.</t>
  </si>
  <si>
    <t>*  Community antenna television, subscription television and cable television services are taxable.</t>
  </si>
  <si>
    <t>*  Renter may elect to pay on cost of tape.</t>
  </si>
  <si>
    <t>*  Lessor may elect to pay on cost.</t>
  </si>
  <si>
    <t>*  Labor is exempt if stated separately.</t>
  </si>
  <si>
    <t>*  Repair material and labor exempt if vessel is 50 gross tons or more.</t>
  </si>
  <si>
    <t>*  Considered fabrication labor.</t>
  </si>
  <si>
    <t>*  Repair is exempt; fabrication is taxable.</t>
  </si>
  <si>
    <t>RI*</t>
  </si>
  <si>
    <t>*  KRS 139.200(2)(g)-distribution, transmission, or transportation services for natural gas for storage or use in this state, except for residential use or for resale.</t>
  </si>
  <si>
    <t>*  KRS 139.531- Fees paid for breeding a stallion to a mare.</t>
  </si>
  <si>
    <t>*  KRS 139.200(2)(d)- prepaid calling service and prepaid wireless calling service.</t>
  </si>
  <si>
    <t>*  Satellite programming taxable; telephone and cable installation charges taxable.</t>
  </si>
  <si>
    <t>*  RSA 78-A, Meals &amp; Rooms Tax</t>
  </si>
  <si>
    <t>*  Automatic Data Processing when used in business</t>
  </si>
  <si>
    <t>* Charges for certain communication services (see SC Revenue Ruling #06-8); Charges for laundering</t>
  </si>
  <si>
    <t>*  dry cleaning and pressing services (see SC Regulation 117-303); Charges for the sale or renewal of warranty, maintenance and similar contracts for tangible personal property (See SC Revenue Ruling #11-1, SC Revenue Ruling #11-2, SC Revenue Ruling #93-6, and SC Revenue Ruling #03-5)</t>
  </si>
  <si>
    <t>*  ; Charges for furnishing accommodations; and Charges for additional guest services at a place furnishing accommodations. Also, services sold in conjunction with the sale of tangible personal property are subject to the tax as part of the "gross proceeds of sales" of the tangible personal property, unless otherwise exempted or excluded.</t>
  </si>
  <si>
    <t>*   Enriching of uranium materials, compounds or products.</t>
  </si>
  <si>
    <t>*  Sales of short-term rental of space for making sales.</t>
  </si>
  <si>
    <t xml:space="preserve">*  Sales ancillary services (services associated with or incidental to telecommunications). Ancillary services are subject to 2.5% local rate. </t>
  </si>
  <si>
    <t>* Note that each of Wyoming's 23 counties can impose additional option taxes of up to 3% and lodging taxes of up to 4%. See Tax Rate Chart</t>
  </si>
  <si>
    <t>WY</t>
  </si>
  <si>
    <t>*  Wyoming considers contractors to be the end consumers of their materials and supplies and therefore requires contractors to pay tax at the time or purchase or accrue and remit tax on them when removed from an untaxed inventory. [W.S. 39-15-303(b)(i); W.S. 39-16-303(b)(i)] Wyoming does not impose sales tax on the sales price paid for services (labor) that repair, alter, improve or construct real property outside of certain oil or gas events enumerated through W.S. 39-15-103(a)(i)(K). See Agricultural Publication</t>
  </si>
  <si>
    <t>*  Wyoming does not currently administer sales tax on veterinary services. However purchases by veterinarians are taxable business purchases. No exemption exists complimentary to human use for medications, equipment, etc. See Agricultural Publication.</t>
  </si>
  <si>
    <t>*  See Agricultural Publication.</t>
  </si>
  <si>
    <t>*  Wyoming considers contractors to be the end consumers of their materials and supplies and therefore requires contractors to pay tax at the time or purchase or accrue and remit tax on them when removed from an untaxed inventory. [W.S. 39-15-303(b)(i); W.S. 39-16-303(b)(i)] Wyoming does not impose sales tax on the sales price paid for services (labor) that repair, alter, improve or construct real property outside of certain oil or gas events enumerated through W.S. 39-15-103(a)(i)(K). See Sales Tax Guide for the Construction Industry</t>
  </si>
  <si>
    <t>*  W.S. 39-15-105(a)(viii)(B) exempts the sales of services of professional engineers, geologists or members of similar professions. It applies to any and all seismographic and geophysical surveying, stratigraphic testing, coring, logging and testing calculated to reveal the existence of geological conditions favorable to the accumulation of oil or gas.</t>
  </si>
  <si>
    <t>*  See Mining Publication</t>
  </si>
  <si>
    <t xml:space="preserve">*  W.S. 39-15-103(a)(i)(K) imposes tax on the sales price paid for all services and tangible personal property used in rendering services to real or tangible personal property within an oil or gas well site beginning with and including the setting and cementing of production casing, or if production casing is not set as in the case of an open hole completion, after the completion of the underreaming or the attainment of total depth of the oil or gas well and continuing with all activities sequentially required for the production of any oil or gas well regardless of the chronological occurrence of the activity. All services required during the entire productive life of the well, including recompletion, all the way through abandonment shall be subject to this subparagraph. The provisions of W.S. 39-15-301 through 39-15-311 and W.S. 39-16-304 through 39-16-311 shall not apply to this subparagraph. W.S. 39-15-105(a)(viii)(B) exempts the services of professional engineers, geologists or members of similar professions including the sales price paid for all services to real or tangible personal property leading to building location, drilling and all related activities that must be completed prior to setting the production casing, including coring, logging and testing done prior to the setting of production casing for the drilling of any oil or gas well or for the deepening or extending of any well previously drilled for oil or gas beyond the maximum point to which they were initially drilled. The exemption in this subparagraph shall also apply to any and all seismographic and geophysical surveying, stratigraphic testing, coring, logging and testing calculated to reveal the existence of geologic conditions favorable to the accumulation of oil or gas. </t>
  </si>
  <si>
    <t>*  Wyoming does not currently administer a gross income tax on construction services. Wyoming considers contractors to be the end consumers of their materials and supplies and therefore requires contractors to pay tax at the time or purchase or accrue and remit tax on them when removed from an untaxed inventory. [W.S. 39-15-303(b)(i); W.S. 39-16-303(b)(i)] Wyoming does not impose sales tax on the sales price paid for services (labor) that repair, alter, improve or construct real property outside of certain oil or gas events enumerated through W.S. 39-15-103(a)(i)(K).</t>
  </si>
  <si>
    <t>*  W.S. 39-15-103(a)(i)(D) imposes sales tax on the sales price paid for intrastate transportation of passengers.</t>
  </si>
  <si>
    <t>*  W.S. 39-15-105(a)(viii)(A)(II) exempts the intrastate transportation of freight or property, including oil and gas by pipeline. See WY Dept of Rev Rules Chap 2, Sec 5(i).</t>
  </si>
  <si>
    <t xml:space="preserve">*  Wyoming does not impose sales tax on the sales price paid for the lease or rental of real property ouside of lodging services enumerated through W.S. 39-15-103(a)(i)(G). </t>
  </si>
  <si>
    <t>*  Portable or mobile storage containers are subject to tax per W.S. 39-15-103(a)(i)(B).</t>
  </si>
  <si>
    <t>*  W.S. 39-15-103(a)(i)(J). Dock &amp; storage is exempt. Marine repair and maintenance services are taxable per W.S. 39-15-103(a)(i)(J).</t>
  </si>
  <si>
    <t>??</t>
  </si>
  <si>
    <t>*  W.S. 39-15-103(a)(i)(C) imposes sales tax on the sales price paid for intrastate telecommunications services including the consideration paid for the sale, rental or lease of any equipment or ancillary service incidental thereto, and the sales price paid for intrastte calls which originate and teminate in a single state and are billed to a customer with a place of primary use in this state from mobile telecommuncations services as provided by the MTSA 4 USC 116-126.</t>
  </si>
  <si>
    <t>*  W.S. 39-15-103(a)(i)(D) imposes sales tax on the sales price paid to public utilities and to persons furnishing gas, electricity or heat for domestic, industrial or commercial consumption. W.S. 39-15-105(a)(iii)(D) exempts the sale of power and fuel directly consumed in manufacturing, processing and agriculture.</t>
  </si>
  <si>
    <t>*  W.S. 39-15-105(a)(vi)(D) exempts the sale of water delivered by pipeline or truck</t>
  </si>
  <si>
    <t>*  Charges made for garbage hauling, latrine or sanitary servcies are not subject to tax. The person providing the container, latrine or container for use in the service is responsible to pay tax on the purchase of the container. See WY Dept of Rev Rules, Chap 2, Sec 13(n) reagarding garbage and chemical toilets or sanitary services.</t>
  </si>
  <si>
    <t>*  W.S. 39-15-103(a)(i)(D) imposes sales tax on the sales price paid to public utilities and to persons furnishing gas, electricity or heat for domestic, industrial or commercial consumption.</t>
  </si>
  <si>
    <t>*   W.S. 39-15-103(a)(i)(D) imposes sales tax on the sales price paid to public utilities and to persons furnishing gas, electricity or heat for domestic, industrial or commercial consumption.</t>
  </si>
  <si>
    <t>*  Charges made for garbage hauling, latrine or sanitary servcies are not subject to tax. The person providing the container, latrine or container for use in the service is responsibble to pay tax on the purchase of the container. See WY Dept of Rev Rules, Chap 2, Sec 13(n) reagarding garbage and chemical toilets or sanitary services.</t>
  </si>
  <si>
    <t>*  Wyoming does not impose tax on the finance, insurance or real estate services listed. See WY Dept of Rev Rules, Chap 2, Sec 13(k) regarding financial institutions.</t>
  </si>
  <si>
    <t>*  W.S. 39-15-103(a)(i)(J) imposes tax on services that repair, alter or improve  tangible personal property but does not impose sales tax on services that repair, alter, improve or construct real property.</t>
  </si>
  <si>
    <t>*  W.S. 39-15-103(a)(i)(J) imposes tax on services that repair, alter or improve tangible personal property. See WY Dept of Rev Rules, Chap 2, Sec 13(q) regarding laundry, dry cleaning, pressing and dying services. Separately stated charges for delivery are not subject to tax per W.S. 39-15-105(a)(ii)(A) and W.S. 39-15-105(a)(viii)(A). See WY Dept of Rev Rules Chap 2, Sec 5(i).</t>
  </si>
  <si>
    <t>* W.S. 39-15-103(a)(i)(A) imposes sales tax on all sales of tangible personal property. If the provider does not separately state the taxable goods from the entire invoice, the full amount is subject to tax. See WY Dept of Rev Rules, Chap 2, Sec 13(l) regarding funeral directors. See also WY Dept of Rev Rules, Chap 2, Sec 13(w) regading memorial dealers.</t>
  </si>
  <si>
    <t>* Wyoming does not impose tax on the sales price paid for the skill and direction of a guide. However many other services provided by guides are subject to tax. See Lodging Publication.</t>
  </si>
  <si>
    <t>*   W.S. 39-15-103(a)(i)(J) imposes tax on services that repair, alter or improve tangible personal property.</t>
  </si>
  <si>
    <t>*  W.S. 39-15-103(a)(i)(J) imposes tax on services that repair, alter or improve tangible personal property.</t>
  </si>
  <si>
    <t>*  Wyoming does not impose tax on the income generated from customer coin-operated laundry machines. However the machines are taxable to the provider at the time of purchase. See WY Dept of Rev Rules, Chap 2, Sec 13(bb).</t>
  </si>
  <si>
    <t>*  W.S. 39-15-103(a)(i)(J) imposes tax on services that repair, alter or improve tangible personal property. See WY Dept of Rev Rules, Chap 2, Sec 13(q) regarding laundry, dry cleaning, pressing and dying services.</t>
  </si>
  <si>
    <t xml:space="preserve">*  W.S. 39-15-103(a)(i)(J) imposes tax on services that repair, alter or improve tangible personal property. </t>
  </si>
  <si>
    <t>*  E for in-ground pools.  Taxable for above-ground or portable pools. W.S. 39-15-103(a)(i)(J) imposes tax on services that repair, alter or improve  tangible personal property but does not impose sales tax on services that repair, alter, improve or construct real property. See WY Dept of Rev Rules, Chap 2, Sec 10(c).</t>
  </si>
  <si>
    <t>*  See Professional Services Bulletin.</t>
  </si>
  <si>
    <t xml:space="preserve">*  W.S. 39-15-103(a)(i)(B) imposes sales tax on the gross rental paid for the lease or contract transferring possession of tangible perosnal property if the transfer of possession would be taxable if a sale occurred. </t>
  </si>
  <si>
    <t>*  W.S. 39-15-103(a)(i)(A) imposes sales tax on all sales of tangible personal property. W.S. 39-15-103(a)(i)(J) imposes tax on all services that repair, alter or improve tangible personal property. See WY Dept of Rev Rules, Chap 2, Sec 13(dd) regarding repairs, alterations and improvements. See also WY Dept of Rev Rules, Chap 2, Sec 10(c).</t>
  </si>
  <si>
    <t>*  See WY Dept of Rev Rules, Chap 2, Sec 13(a).</t>
  </si>
  <si>
    <t>*  W.S. 39-15-105(a)(viii)(A)(II) and W.S. 39-15-105(a)(ii)(A) exempts the intrastate and interstate transportation of freight. See Freight Bulletin. See WY Dept of Rev Rules Chap 2, Sec 5(i).</t>
  </si>
  <si>
    <t>*  Wyoming does not impose tax on the creative process of art and design. However sales of tangible personal property beyond the creative process are taxable per W.S. 39-15-103(a)(i)(A).</t>
  </si>
  <si>
    <t>*   W.S. 39-15-103(a)(i(A) imposes sales tax on sales of tangible personal property. W.S. 39-15-103(a)(i)(J) imposes tax on services that repair, alter or improve tangible personal property. See WY Dept of Rev Rules, Chap 2, Sec 13(q) regarding laundry, dry cleaning, pressing and dying services. Separately stated charges for delivery are not subject to tax per W.S. 39-15-105(a)(ii)(A) and W.S. 39-15-105(a)(viii)(A). See WY Dept of Rev Rules Chap 2, Sec 5(i).</t>
  </si>
  <si>
    <t>*  Wyoming does not impose tax on the creative process of interior design and decorating. However sales of tangible personal property beyond the creative process are taxable per W.S. 39-15-103(a)(i)(A).</t>
  </si>
  <si>
    <t>*  W.S. 39-15-103(a)(i)(J) imposes tax on services that repair, alter or improve  tangible personal property but does not impose sales tax on services that repair, alter, improve or construct real property. See WY Dept of Rev Rules, Chap 2, Sec 10(c).</t>
  </si>
  <si>
    <t>*  Wyoming considers contractors to be the end consumers of their materials and supplies and therefore requires contractors to pay tax at the time or purchase or accrue and remit tax on them when removed from an untaxed inventory. [W.S. 39-15-303(b)(i); W.S. 39-16-303(b)(i)] Wyoming does not impose sales tax on the sales price paid for services (labor) that repair, alter, improve or construct real property outside of certain oil or gas events enumerated through W.S. 39-15-103(a)(i)(K). See WY Dept of Rev Rules, Chap 2, Sec 13(j) regarding exterminators.</t>
  </si>
  <si>
    <t xml:space="preserve">*   W.S. 39-15-103(a)(i)(A) imposes sales tax on all sales of tangible personal property. </t>
  </si>
  <si>
    <t>*  W.S. 39-15-103(a)(i)(A) imposes sales tax on all sales of tangible personal property. See WY Dept of Rev Rules, Chap 2, Sec 13(y) regarding photography, photo developing and enlarging.</t>
  </si>
  <si>
    <t>*   W.S. 39-15-103(a)(i)(A) imposes sales tax on all sales of tangible personal property. See WY Dept of Rev Rules, Chap 2, Sec 13(z) regarding printers.</t>
  </si>
  <si>
    <t xml:space="preserve">*   If installed to real property: Wyoming considers contractors to be the end consumers of their materials and supplies and therefore requires contractors to pay tax at the time or purchase or accrue and remit tax on them when removed from an untaxed inventory. [W.S. 39-15-303(b)(i); W.S. 39-16-303(b)(i)] Wyoming does not impose sales tax on the sales price paid for services (labor) that repair, alter, improve or construct real property outside of certain oil or gas events enumerated through W.S. 39-15-103(a)(i)(K). If installed without becoming real property: W.S. 39-15-103(a)(i)(J) imposes tax on services that repair, alter or improve tangible personal property as well as sales of tangible personal property per W.S. 39-15-103(a)(i)(A). </t>
  </si>
  <si>
    <t>*   W.S. 39-15-103(a)(i)(J) imposes tax on services that repair, alter or improve  tangible personal property but does not impose sales tax on services that repair, alter, improve or construct real property. See WY Dept of Rev Rules, Chap 2, Sec 10(c).</t>
  </si>
  <si>
    <t xml:space="preserve">*   W.S. 39-15-103(a)(i)(J) imposes tax on services that repair, alter or improve tangible personal property. See WY Dept of Rev Rules, Chap 2, Sec 13(d) regarding computer hardware and software. </t>
  </si>
  <si>
    <t>*  Wyoming does not impose sales tax on the service of creating custom software. Materials and supplies used to create the program/software taxable to the purchaser per W.S. 39-15-103(a)(i)(A).</t>
  </si>
  <si>
    <t xml:space="preserve"> *  Wyoming does not impose sales tax on the service of creating custom software. Materials and supplies used to create the program/software taxable to the purchaser per W.S. 39-15-103(a)(i)(A).</t>
  </si>
  <si>
    <t>*  Internet services are not subject to Wyoming sales tax. The Internet Tax Freedom Act is a federal moratorium that prohibits state taxation of certain internet access fees, primarily dial-up internet access. Effective November 1, 2005 the federal moratorium was extended to broadband and DSL internet access fees.  However, if an intrastate telecommunications service is provided as part of the access, the telecommunications fee is taxable per W.S. 39-15-103(a)(i)(C).</t>
  </si>
  <si>
    <t xml:space="preserve">* W.S. 39-15-103(a)(i)(A) imposes sales tax on all sales of tangible personal property such as non-custom reports, surveys, etc. produced by the service. </t>
  </si>
  <si>
    <t xml:space="preserve">*  W.S. 39-15-103(a)(i)(A) imposes sales tax on all sales of tangible personal property such as non-custom reports, surveys, etc. produced by the service. </t>
  </si>
  <si>
    <t xml:space="preserve">*  W.S. 39-15-103(a)(i)(A) imposes sales tax on all sales of tangible personal property. </t>
  </si>
  <si>
    <t>*  W.S. 39-15-103(a)(i)(A) imposes sales tax on all sales of tangible personal property. W.S. 39-15-103(a)(i)(P) imposes ssales tax on specified digital products when the purchaser has permanent use of it. See WY Dept of Rev Rules, Chap 2, Sec 13(ff) regarding specified digital products.</t>
  </si>
  <si>
    <t>*  Not taxable so long as the purchaser does not retain permanent use of the content.</t>
  </si>
  <si>
    <t>*   W.S. 39-15-103(a)(i)(J) imposes tax on services that repair, alter or improve  tangible personal property when performed by a third party. Not taxable when performed by an automated coin-operated car wash. See WY Dept of Rev Rules, Chap 2, Sec 13(h) regarding detailing.</t>
  </si>
  <si>
    <t>*  Towing services exempt per W.S. 39-15-105(a)(ii)(A) and W.S. 39-15-105(a)(viii)(A)(II). Roadside assistance taxable. W.S. 39-15-103(a)(i)(J) imposes tax on services that repair, alter or improve  tangible personal property.</t>
  </si>
  <si>
    <t>*  W.S. 39-15-103(a)(i)(J) imposes tax on services that repair, alter or improve  tangible personal property. See WY Dept of Rev Rules, Chap 2, Sec 13(m) regarding garages and service stations.</t>
  </si>
  <si>
    <t>*   W.S. 39-15-103(a)(i)(J) imposes tax on services that repair, alter or improve  tangible personal property.</t>
  </si>
  <si>
    <t>*  W.S. 39-15-103(a)(i)(H) imposes tax on admissions to any place of amusement, entertainment, recreation, games or athletic event. W.S. 39-15-105(a)(iv)(E) exempts admissions to and user fees for county or municipal owned recreation facilities such as swimming pools, athletic facilities and recreation centers. Further for the purpose of raising money W.S. 39-15-105(a)(viii)(M) exempts admissions to any amusement, entertainment, recreation, game or athletic event for any kindergarten through grade twelve (12) public school located in this state.</t>
  </si>
  <si>
    <t>*   W.S. 39-15-103(a)(i)(H) imposes tax on admissions to any place of amusement, entertainment, recreation, games or athletic event. W.S. 39-15-105(a)(iv)(E) exempts admissions to and user fees for county or municipal owned recreation facilities such as swimming pools, athletic facilities and recreation centers. Further for the purpose of raising money W.S. 39-15-105(a)(viii)(M) exempts admissions to any amusement, entertainment, recreation, game or athletic event for any kindergarten through grade twelve (12) public school located in this state.</t>
  </si>
  <si>
    <t xml:space="preserve">*  Lane fee not taxable. Shoe rental taxable. W.S. 39-15-103(a)(i)(B) imposes sales tax on the gross rental paid for the lease or contract transferring possession of tangible perosnal property if the transfer of possession would be taxable if a sale occurred. </t>
  </si>
  <si>
    <t>*  Licensed vendors may rent films without tax when admissions will be charged per W.S. 39-15-105(a)(iii)(F) otherwise they are taxable to the theater. See WY Dept of Rev Rules, Chap 2, Sec 13(bb).</t>
  </si>
  <si>
    <t xml:space="preserve">*   W.S. 39-15-103(a)(i)(B) imposes sales tax on the gross rental paid for the lease or contract transferring possession of tangible perosnal property if the transfer of possession would be taxable if a sale occurred. </t>
  </si>
  <si>
    <t>*   W.S. 39-15-103(a)(i)(B) imposes sales tax on the gross rental paid for the lease or contract transferring possession of tangible perosnal property if the transfer of possession would be taxable if a sale occurred. See WY Dept of Rev Rules, Chap 2, Sec 13(cc) regarding leases and rentals.</t>
  </si>
  <si>
    <t>*  W.S. 39-15-103(a)(i)(D) imposes sales tax on the sales price paid for intrastate transportation of passengers. W.S. 39-15-105(a)(viii)(A)(II) exempts interstate transportation of passengers.</t>
  </si>
  <si>
    <t>*   W.S. 39-15-103(a)(i)(G) imposes sales tax on the sales price paid for living quarters in hotels, motels, tourist courts and similar establishments providing lodging services for transient guests. In addition to sales tax, lodging services are subject to lodging tax if locally enacted. See current tax rate chart attached for jurisdictions imposing lodging tax. See also Lodging Tax Publication. See also WY Dept of Rev Rules, Chap 2, Sec 13(r).</t>
  </si>
  <si>
    <t>*  W.S. 39-15-103(a)(i)(A) imposes sales tax on all sales of tangible personal property. W.S. 39-15-105(a)(viii)(J) exempts repair materials for qualifying aircraft. W.S. 39-15-105(a)(viii)(O) exempt repair materials for qualifying manufacturing machinery. See WY Dept of Rev Rules, Chap 2, Sec 13(dd) regarding repairs, alterations and improvements. See also WY Dept of Rev Rules, Chap 2, Sec 10(c).</t>
  </si>
  <si>
    <t>*  W.S. 39-15-103(a)(i)(J) imposes tax on services that repair, alter or improve  tangible personal property but does not impose sales tax on services that repair, alter, improve or construct real property. See WY Dept of Rev Rules, Chap 2, Sec 13(dd) regarding repairs, alterations and improvements. See WY Dept of Rev Rules, Chap 2, Sec 10(c) for labor to real property.</t>
  </si>
  <si>
    <t>*  W.S. 39-15-103(a)(i)(J) imposes tax on services that repair, alter or improve  tangible personal property. Exempt if performed at an FAA certified repair facility under W.S. 39-15-105(a)(viii)(J) or if the aircraft is operated by a commercial operator per W.S. 39-15-105(a)(viii)(P).</t>
  </si>
  <si>
    <t>*  W.S. 39-15-103(a)(i)(J) imposes tax on services that repair, alter or improve  tangible personal property. See WY Dept of Rev Rules, Chap 2, Sec 13(dd) regarding repairs, alterations and improvements</t>
  </si>
  <si>
    <t>*  W.S. 39-15-103(a)(i)(J) imposes tax on services that repair, alter or improve  tangible personal property. See WY Dept of Rev Rules, Chap 2, Sec 13(dd) regarding repairs, alterations and improvements. See WY Dept of Rev Rules, Chap 2, Sec 13(m) regarding garages and service stations.</t>
  </si>
  <si>
    <t>*  W.S. 39-15-105(a)(viii)(Q) exempts services performed for the repair, assembly, alteration or improvement of railroad rolling stock.</t>
  </si>
  <si>
    <t>*  W.S. 39-15-103(a)(i)(J) imposes tax on services that repair, alter or improve  tangible personal property. See WY Dept of Rev Rules, Chap 2, Sec 13(dd) regarding repairs, alterations and improvements.</t>
  </si>
  <si>
    <t>*  Wyoming considers contractors to be the end consumers of their materials and supplies and therefore requires contractors to pay tax at the time or purchase or accrue and remit tax on them when removed from an untaxed inventory per W.S. 39-15-303(b)(i) and W.S. 39-16-303(b)(i). Wyoming does not impose sales tax on the sales price paid for services (labor) that repair, alter, improve or construct real property outside of certain oil or gas events enumerated through W.S. 39-15-103(a)(i)(K). See WY Dept of Rev Rules, Chap 2, Sec 10(c).</t>
  </si>
  <si>
    <t xml:space="preserve">*  Services rendered under extended warranty are taxable. Services rendered under standard warranty are not taxable. See WY Dept of Rev Rules, Chap 2, Sec 13(nn). See also Warranty Bulletin. </t>
  </si>
  <si>
    <t>*  Sale of extended warranty not taxable. Sale of standard warranty taxable. See WY Dept of Rev Rules, Chap 2, Sec 13(nn). See also Warranty Bulletin.</t>
  </si>
  <si>
    <t xml:space="preserve">*  W.S. 39-15-103(a)(i)(J) imposes tax on services that repair, alter or improve  tangible personal property but does not impose sales tax on services that repair, alter, improve or construct real property. See WY Dept of Rev Rules, Chap 2, Sec 13(p) regarding installation of tangible personal property. See WY Dept of Rev Rules, Chap 2, Sec 10(c). </t>
  </si>
  <si>
    <t xml:space="preserve">*  W.S. 39-15-103(a)(i)(J) imposes tax on services that repair, alter or improve  tangible personal property. See WY Dept of Rev Rules, Chap 2, Sec 13(v) regarding meat cutting.
</t>
  </si>
  <si>
    <t>*  W.S. 39-15-103(a)(i)(J) imposes tax on services that repair, alter or improve  tangible personal property. See Taxidermy Publication.</t>
  </si>
  <si>
    <t>*  W.S. 39-15-103(a)(i)(J) imposes tax on services that repair, alter or improve  tangible personal property. See WY Dept of Rev Rules, Chap 2, Sec 13(s) regarding machine shops and welding services.</t>
  </si>
  <si>
    <t>*  W.S. 39-15-105(a)(iii)(F) exempts wholesale sales, or sales made exclusively for resale, rental or lease. This exemption is only available to licensed vendors.  See WY Dept of Rev Rules, Chap 2, Sec 13(cc) regarding leases and rentals.</t>
  </si>
  <si>
    <t>*  Wyoming does not impose a gross receipts tax. W.S. 39-15-103(a)(i)(B) imposes sales tax on the sales price paid on the lease or rental of tangible personal property and it is collected from the lessee/rentee over the course of the lease stream. See WY Dept of Rev Rules, Chap 2, Sec 13(cc) regarding rentals and leases.</t>
  </si>
  <si>
    <t>*  W.S. 39-15-105(a)(viii)(A)(II) and W.S. 39-15-105(a)(ii)(A) exempts the intrastate and interstate transportation of freight associated with a retail sale when separately stated. See Freight Bulletin. See WY Dept of Rev Rules Chap 2, Sec 5(i).</t>
  </si>
  <si>
    <r>
      <t xml:space="preserve">*  Generally all services except personal and professional are taxable.  Exemptions include sales to government or nonprofit organizations, sales of radio and broadcasting time, etc.  </t>
    </r>
    <r>
      <rPr>
        <b/>
        <sz val="14"/>
        <color theme="3"/>
        <rFont val="Calibri"/>
        <family val="2"/>
        <scheme val="minor"/>
      </rPr>
      <t xml:space="preserve">The 1% tax on sales, purchases and uses of food and food ingredients intended for human consumption terminated after June 30, 2013 (W. Va.Code </t>
    </r>
    <r>
      <rPr>
        <b/>
        <sz val="14"/>
        <color theme="3"/>
        <rFont val="Calibri"/>
        <family val="2"/>
      </rPr>
      <t>§</t>
    </r>
    <r>
      <rPr>
        <b/>
        <sz val="10.5"/>
        <color theme="3"/>
        <rFont val="Calibri"/>
        <family val="2"/>
      </rPr>
      <t xml:space="preserve"> 11-15-3a).</t>
    </r>
  </si>
  <si>
    <t>* Nonprofessional service purchased from from an independent contractor by an attorney; title abstractor cannot assert the service rendered for resale tax; title abstractor's preparation of title report for sale to employing attorney is not the attorney's subcontractor for purposes of resale.</t>
  </si>
  <si>
    <r>
      <t>*  Professional services are exempt in West Virginia from sales tax</t>
    </r>
    <r>
      <rPr>
        <sz val="14"/>
        <color rgb="FFFF0000"/>
        <rFont val="Calibri"/>
        <family val="2"/>
        <scheme val="minor"/>
      </rPr>
      <t>.</t>
    </r>
    <r>
      <rPr>
        <sz val="14"/>
        <rFont val="Calibri"/>
        <family val="2"/>
        <scheme val="minor"/>
      </rPr>
      <t xml:space="preserve">  </t>
    </r>
    <r>
      <rPr>
        <b/>
        <u/>
        <sz val="14"/>
        <color theme="3"/>
        <rFont val="Calibri"/>
        <family val="2"/>
        <scheme val="minor"/>
      </rPr>
      <t>"Professional service" means and includes (1) an activity recognized as professional under common law, its natural and logical derivaties; (2) an activity determined by the State Tax Department to be professional; and (3) any activity determined by the West Virginia Legislature in W. Va. Code § 11-15-1 et seq. to be professional.</t>
    </r>
  </si>
  <si>
    <r>
      <t>*  Professional services are exempt in West Virginia from sales tax</t>
    </r>
    <r>
      <rPr>
        <sz val="14"/>
        <rFont val="Calibri"/>
        <family val="2"/>
        <scheme val="minor"/>
      </rPr>
      <t xml:space="preserve">. </t>
    </r>
    <r>
      <rPr>
        <b/>
        <sz val="14"/>
        <color theme="4"/>
        <rFont val="Calibri"/>
        <family val="2"/>
        <scheme val="minor"/>
      </rPr>
      <t xml:space="preserve"> </t>
    </r>
    <r>
      <rPr>
        <b/>
        <u/>
        <sz val="14"/>
        <color theme="3"/>
        <rFont val="Calibri"/>
        <family val="2"/>
        <scheme val="minor"/>
      </rPr>
      <t xml:space="preserve">"Professional service" means and includes (1) an activity recognized as professional under common law, its natural and logical derivaties; (2) an activity determined by the State Tax Department to be professional; and (3) any activity determined by the West Virginia Legislature in W. Va. Code </t>
    </r>
    <r>
      <rPr>
        <b/>
        <u/>
        <sz val="14"/>
        <color theme="3"/>
        <rFont val="Calibri"/>
        <family val="2"/>
      </rPr>
      <t xml:space="preserve">§ 11-15-1 </t>
    </r>
    <r>
      <rPr>
        <b/>
        <i/>
        <u/>
        <sz val="14"/>
        <color theme="3"/>
        <rFont val="Calibri"/>
        <family val="2"/>
      </rPr>
      <t xml:space="preserve">et seq. </t>
    </r>
    <r>
      <rPr>
        <b/>
        <u/>
        <sz val="14"/>
        <color theme="3"/>
        <rFont val="Calibri"/>
        <family val="2"/>
      </rPr>
      <t>to be professional.</t>
    </r>
  </si>
  <si>
    <r>
      <t>*  Sale of tangible personal property or service directly used in the production of natural resources, manufacturing, transmission or communication</t>
    </r>
    <r>
      <rPr>
        <sz val="14"/>
        <rFont val="Calibri"/>
        <family val="2"/>
        <scheme val="minor"/>
      </rPr>
      <t xml:space="preserve"> </t>
    </r>
    <r>
      <rPr>
        <b/>
        <u/>
        <sz val="14"/>
        <color theme="4"/>
        <rFont val="Calibri"/>
        <family val="2"/>
        <scheme val="minor"/>
      </rPr>
      <t>is</t>
    </r>
    <r>
      <rPr>
        <sz val="14"/>
        <rFont val="Calibri"/>
        <family val="2"/>
        <scheme val="minor"/>
      </rPr>
      <t xml:space="preserve"> exempt from sales and use tax.</t>
    </r>
    <r>
      <rPr>
        <b/>
        <sz val="14"/>
        <color rgb="FF00B050"/>
        <rFont val="Calibri"/>
        <family val="2"/>
        <scheme val="minor"/>
      </rPr>
      <t xml:space="preserve"> W. Va. Code 11-15-2(b)(4).</t>
    </r>
  </si>
  <si>
    <r>
      <t xml:space="preserve">*  Sales of tangible property and services for direct use in the business of transportation are exempt. </t>
    </r>
    <r>
      <rPr>
        <b/>
        <sz val="14"/>
        <color rgb="FF00B050"/>
        <rFont val="Calibri"/>
        <family val="2"/>
        <scheme val="minor"/>
      </rPr>
      <t xml:space="preserve">W.Va. Code 11-15-9(b)(2).  </t>
    </r>
    <r>
      <rPr>
        <sz val="14"/>
        <color theme="3"/>
        <rFont val="Calibri"/>
        <family val="2"/>
        <scheme val="minor"/>
      </rPr>
      <t xml:space="preserve"> </t>
    </r>
    <r>
      <rPr>
        <b/>
        <u/>
        <sz val="14"/>
        <color theme="3"/>
        <rFont val="Calibri"/>
        <family val="2"/>
        <scheme val="minor"/>
      </rPr>
      <t>Sales of aircraft repair when the services are to an aircraft operated by a certified or licensed carrier of persons or property, or by a governmnetal entity, or to an engine or other component part of an aircraft operated by a certifiecated or licensed carrier or persons or property, or by a governmental entity, as part of the repair service in the repair of aircraft, aircraft engines or aircraft component parts for a certificated or licensed carrier of persons or property or for a governmental entity are exempt.</t>
    </r>
    <r>
      <rPr>
        <b/>
        <u/>
        <sz val="14"/>
        <color theme="4"/>
        <rFont val="Calibri"/>
        <family val="2"/>
        <scheme val="minor"/>
      </rPr>
      <t xml:space="preserve">  </t>
    </r>
    <r>
      <rPr>
        <b/>
        <u/>
        <sz val="14"/>
        <color rgb="FF00B050"/>
        <rFont val="Calibri"/>
        <family val="2"/>
        <scheme val="minor"/>
      </rPr>
      <t>W. Va. Code 11-15-9(a)(33); 110CSR15-9.4.7.</t>
    </r>
  </si>
  <si>
    <t xml:space="preserve"> * Sales of tangible property and services for direct use in the business of transportation are exempt. W.Va. Code 11-15-9(b)(2). Repairing property directly used in transportation constitutes direct use.  110CSR15-2.27.1.11</t>
  </si>
  <si>
    <t>*   Sales of tangible property and services for direct use in the business of transportation are exempt. W.Va. Code 11-15-9(b)(2).   "Transportation" includes the process of conveying, as a commercial enterprise, goods from one place or geographical location to another geographical location.  W. Va. Code 11-15-2((b)(24).  Repairing property directly used in transportation constitutes direct use.  110CSR15-2.27.1.11</t>
  </si>
  <si>
    <t>*  Sales of tangible property and services for direct use in the business of transportation are exempt. W.Va. Code 11-15-9(b)(2). Repairing property directly used in transportation constitutes direct use.  110CSR15-2.27.1.11</t>
  </si>
  <si>
    <t xml:space="preserve"> *  Sales of tangible property and services for direct use in the business of transportation are exempt. W.Va. Code 11-15-9(b)(2). Repairing property directly used in transportation constitutes direct use.  110CSR15-2.27.1.11</t>
  </si>
  <si>
    <t>*  A repair shop would not have to pay Sales Tax on any labor performed in repairing a vehicle pursuant to the service warranty contract because employees do not charge Sales Tax to their employers for personal services rendered.  W. Va. Code 11-15-2(b)(12); 110CSR15-8.  * If the shop purchases labor services from a non-employee, the shop can exercise the resale exemption because the shop is purchasing the labor services for the purpose of reselling those services to the Warrantor.  110CSR15-33.4.5. *  If property owner pays any portion of repair costs (i.e., deductible) the amount charged is taxable, unless an exemption certificate or direct pay permit is presented.  110CSR15-63.4.</t>
  </si>
  <si>
    <t>* Exempt as data processing services exemption if access allows the processing, examination or acquisition of data. W. Va. Code 11-15-9(a)(21).</t>
  </si>
  <si>
    <t>*  Boarding taxable under Sec. 77.52(2)(a)10, Wis. Stats.  Training is not a taxable service.</t>
  </si>
  <si>
    <t>*  Taxable under sec. 77.52(2)(a)10 Wis. Stats. as cleaning or maintenance of tangible personal property.</t>
  </si>
  <si>
    <t>*  Landscaping and lawn maintenance, including planning and counseling, taxable.</t>
  </si>
  <si>
    <t>*  May be exempt under sec. 77.54(2) or (2m) Wis. Stats.</t>
  </si>
  <si>
    <t>*  Real property construction only.</t>
  </si>
  <si>
    <t>*  Landscaping taxed.</t>
  </si>
  <si>
    <t>*  Taxable as parking if temp. and vehicle is available for use on short notice, otherwise it's exempt.</t>
  </si>
  <si>
    <t>*  Taxable if used to store boat.</t>
  </si>
  <si>
    <t>*  Marine towing taxable; tugboat service exempt if tugboat is hauling vessel of a 50 ton burden used in interstate commerce.</t>
  </si>
  <si>
    <t xml:space="preserve">*  Farming use exempt.  Fuel and electricity consumed in manufacturing tangible personal property in Wisconsin exempt. </t>
  </si>
  <si>
    <t xml:space="preserve">*  Farming use exempt. Fuel and electricity consumed in manufacturing tangible personal property in Wisconsin exempt. </t>
  </si>
  <si>
    <t xml:space="preserve">*  Exemption for fuel resulting from harvesting of timber or production of wood products; farming use exemption.  Fuel and electricity consumed in manufacturing tangible personal property in Wisconsin exempt. </t>
  </si>
  <si>
    <t>*  Residential use (must be primary residence) exempt from November through April.</t>
  </si>
  <si>
    <t>*  Separate and optional sales of taxable products and services are taxable.</t>
  </si>
  <si>
    <t>*  Taxable if boat, tackle etc. is provided.</t>
  </si>
  <si>
    <t>*  Pressing and dyeing (except self-service machines) also taxable.</t>
  </si>
  <si>
    <t>*  Taxable if primary purpose is for use of amusement, athletic, entertainment or recreational devices.</t>
  </si>
  <si>
    <t>*  Sale of salt, etc. is taxable.  Rental of equipment also taxable.</t>
  </si>
  <si>
    <t>*  If routine and repetitive, and not specialized to an item of tangible personal property.</t>
  </si>
  <si>
    <t>*  Assumes (1) the packing and crating is a "mailing service" or (2) the property being serviced is intended for resale.  "Mailing services," which include addressing, enclosing, sealing, metering, affixing stamps, sorting, tying, and sacking in compliance with postal rules and regulations, are exempt from tax if they are separately stated on the invoice to the customer.  "Mailing services" do not include assembly or collation (i.e., taxable unless an exemption applies).</t>
  </si>
  <si>
    <t xml:space="preserve">* Taxable if the extermination service is to tangible personal property (e.g., recreational vehicle, food storage trailer) and the tangible personal property is not exempt from tax. </t>
  </si>
  <si>
    <t>* Not taxable if a photocopy is provided incidentally with a nontaxable service.</t>
  </si>
  <si>
    <t>* May be taxable if security monitoring services are provided electronically (as telecommunications message services).</t>
  </si>
  <si>
    <t>*  Signs that are real property improvements are exempt.  Advertising signs are personal property, except for their concrete foundations.</t>
  </si>
  <si>
    <t>*  If inspection of tangible personal property.</t>
  </si>
  <si>
    <t>* Taxable if window is tangible personal property (e.g., automobile window).</t>
  </si>
  <si>
    <t>*  Materials are taxable to vendor; sale exempt, assuming the software does not meet the definition of "prewritten computer software" in sec. 77.51(10r), Wis. Stats. (2015-16).</t>
  </si>
  <si>
    <t>*  May be taxable telecommunication service.</t>
  </si>
  <si>
    <t>* Does not include periodicals or newspapers.</t>
  </si>
  <si>
    <t>* Admissions to facilities are taxable.</t>
  </si>
  <si>
    <t>*  Elementary and secondary school activities are exempt, if proceeds for educational, religious and charitable purposes.</t>
  </si>
  <si>
    <t xml:space="preserve">*  Sporting and recreation clubs taxed if primary purpose is amusement, recreation, entertainment or athletic.  Social clubs exempt.  </t>
  </si>
  <si>
    <t>*  Assumes this means rentals to theaters.</t>
  </si>
  <si>
    <t>*  Less than one month.</t>
  </si>
  <si>
    <t>*  Repair material used in repairs to tangible personal property exempt if underlying property is exempt. Repairs to real property nontaxable.</t>
  </si>
  <si>
    <t>*  Repair to tangible personal property exempt if underlying property is exempt. Repairs to real property nontaxable.</t>
  </si>
  <si>
    <t>*  Exempt if in excess of 50 ton burden.</t>
  </si>
  <si>
    <t>*  Exempt unless on specific list of items which are deemed to retain character as personal property and are therefore taxable.</t>
  </si>
  <si>
    <t>*  Warranty for taxable tangible personal property is taxable, the repair is taxable only if charged to customer (deductible).</t>
  </si>
  <si>
    <t>*  Taxable if underlying property is tangible personal property that is taxable.  If the underlying property is permanently affixed to real property, the contract is taxable if the buyer's purchase of the property was subject to tax (e.g., purchase of tangible personal property that was subsequently affixed to real property).</t>
  </si>
  <si>
    <t>*  Installation of tangible personal property taxable.  Installation of real property nontaxable.</t>
  </si>
  <si>
    <t>*  If tangible personal property.</t>
  </si>
  <si>
    <t xml:space="preserve">*  Photographic services, including taking photographs and video taping (sec. 77.52(2)(a)7., Wis. Stats.).  Ancillary services (sec. 77.52(2)(a)5.c., Wis. Stats.).  Telecommunications message services (sec. 77.52(2)(a)5m., Wis. Stats.). </t>
  </si>
  <si>
    <t>*  Considered sale for resale if no other use is made of the property.</t>
  </si>
  <si>
    <t>*  Unless a specific exemption applies.  Retail sale definition includes leases.</t>
  </si>
  <si>
    <t>*  If transportation occurs prior to the sale (i.e., transfer of possession from seller or seller's agent to buyer or buyer's agent; common carrier/U.S. Mail is agent of seller).</t>
  </si>
  <si>
    <t>WI</t>
  </si>
  <si>
    <t>* Sales of taxable products and services made by a travel agent are taxable (e.g., lodging)</t>
  </si>
  <si>
    <t>*  Taxable if sourced to WI (place of primary use, assuming not sold on a call-by-call basis).</t>
  </si>
  <si>
    <t xml:space="preserve">*  Taxable if customer's place of primary use is in WI.  </t>
  </si>
  <si>
    <t>*  Coal, fuel oil, propane, steam, peat, fuel cubes produced from solid waste and wood used for fuel sold for residential use exempt.</t>
  </si>
  <si>
    <t xml:space="preserve">*  Taxable if sourced to WI. </t>
  </si>
  <si>
    <t>*  Charges for taxable products and services are taxable.  See Publication 235, Advertising Companies.</t>
  </si>
  <si>
    <t>*  Taxable if provided in conjunction with the sale of taxable products.</t>
  </si>
  <si>
    <t>*  Taxable telecommunications message service.</t>
  </si>
  <si>
    <t>*  Assumes the seller is a temporary help company, employee leasing company, or professional employer organization who meets certain criteria identified in Wisconsin Tax Bulletins #165 and #168.</t>
  </si>
  <si>
    <t>*  Ceratin modifiactions or enhancements may be exempt if there is a reasonable, separately stated charge.  See sec. 77.51(10r), Wis. Stats. (2015-16).</t>
  </si>
  <si>
    <t>*  Taxable if customer's place of primary use is in WI.</t>
  </si>
  <si>
    <t>*  SaaS is taxable if the service being provided is taxable.</t>
  </si>
  <si>
    <t xml:space="preserve">* The sale or license of prewritten  computer software is subject to tax.  Prewritten computer software is deemed to be tangible personal property (sec. 77.51(20), Wis. Stats.) (taxable).  </t>
  </si>
  <si>
    <t>*Specified digital goods (sec. 77.51(17x), Wis. Stats.) and additional digital goods (other than prewritten computer software.) The sale of specified digital goods or additional digital goods is exempt if the sale of such goods sold in a tangible form is exempt.</t>
  </si>
  <si>
    <t>*  Live educational seminars are not taxable.</t>
  </si>
  <si>
    <t>*  The seller is not required to collect and remit local taxes; however, the purchaser is still liable for any applicable local use tax.</t>
  </si>
  <si>
    <t>*  Admissions to county fairs are not taxable.</t>
  </si>
  <si>
    <t>*  Landscape planning and design is taxable.</t>
  </si>
  <si>
    <t>*  In addition to the 5% state tax, a 5% rental vehicle fee is imposed on the rental of certain vehicles without drivers for a period of 30 days or less (except rerentals or rentals of service or repair replacement vehicles) if the retailer is primarily engaged short-term rental of passenger automobiles.  A 3% local expo rental car tax also applies to certain short term rentals in Milwaukee County.</t>
  </si>
  <si>
    <t>*  5% fee on limousine services provided with a driver.</t>
  </si>
  <si>
    <t>*  Exemption for services to and parts  (but not supplies) for an aircraft, effective July 1, 2014.</t>
  </si>
  <si>
    <t>*  Exempt if vehicle is used exclusively as common or contract carrier.</t>
  </si>
  <si>
    <t>*  Such services are not subject to Wisconsin sales or use tax when (1) the persons or the persons' employees who have access to the prewritten computer software are not located on the premises where the equipment/software is located and do not operate the equipment or control its operation, (2) prewritten computer software that is downloaded or physically transferred to the customer or the customer's computers is incidental to the data processing services (that is, used solely to allow access to the service provider's hardware and software), and (3) the service provider is not providing a taxable service (for example, a telecommunications message service) in the transaction.</t>
  </si>
  <si>
    <t>*  SaaS is not taxable, unless the service being provided is a taxable service.</t>
  </si>
  <si>
    <t>*   SaaS is not taxable, unless the service being provided is a taxable service.</t>
  </si>
  <si>
    <t>*  Charges for the use of equipment (i.e., servers and other hardware) that the customer has control over and physical access to are taxable.</t>
  </si>
  <si>
    <t># Taxing Service</t>
  </si>
  <si>
    <t>*  6 state tax at local level</t>
  </si>
  <si>
    <t>*</t>
  </si>
  <si>
    <t>&gt;6.4</t>
  </si>
  <si>
    <t>CO</t>
  </si>
  <si>
    <t>*  As in most states consumable materials and costs of parts are use taxable for exempt services. Local taxes are imposed on most state taxable services. Local rates vary. In addition, the 70+ home-rule local jurisdictions may impose their own sales tax on many of the listed services. The answers to this survey do not attempt to answer the questions with respect to those home-rule jurisdictions.</t>
  </si>
  <si>
    <t>*  Use in manufacturing, processing, mining, refining, irrigation, construction, telegraph, telephone, and radio communication, street and railroad transportation services and all industrial uses exempt.   Commercial use of Electricity, natural gas, and other fuel is taxable</t>
  </si>
  <si>
    <t>*  Use in manufacturing, processing, mining, refining, irrigation, construction, telegraph, telephone, and radio communication, street and railroad transportation services and all industrial uses exempt.  Commercial use of Electricity, natural gas, and other fuel is taxable</t>
  </si>
  <si>
    <t>*  Exempt if delivered electronically</t>
  </si>
  <si>
    <t>*  Under review</t>
  </si>
  <si>
    <t>*  Taxable unless separately stated and optional</t>
  </si>
  <si>
    <t>*  Fabrication labor taxable, repair of existing unit exempt</t>
  </si>
  <si>
    <t>*  With respect to leases of less than three years, such leases are not taxable sales and the purchase of the TPP for lease is therefore taxable. The lessor may elect to purchase the TPP tax free and subsequently charge tax on the leases. The election is binding and must be used with respect to all leased property.</t>
  </si>
  <si>
    <t>*  See above</t>
  </si>
  <si>
    <t>*  Unless seperately stated and optional</t>
  </si>
  <si>
    <t>* All pet care services, except for veterinary and laboratory testing services, are taxable.</t>
  </si>
  <si>
    <t>* Includes Transportation Network Companies</t>
  </si>
  <si>
    <t>* Charter bus services are taxable at 7% but public bus transportation services are exempt.</t>
  </si>
  <si>
    <t>* Public Utilities Gross Earnings Tax of 5% applies in addition to state sales tax of 7%</t>
  </si>
  <si>
    <t>* Public Utilities Gross Earnings Tax of 4% applies to non-manufacturing use or consumption</t>
  </si>
  <si>
    <t>* Public Utilities Gross Earnings Tax of 3% applies to non-manufacturing use or consumption</t>
  </si>
  <si>
    <t>* Public Utilities Gross Earnings Tax of 4% applies to all residential consumption.</t>
  </si>
  <si>
    <t>* Public Utilities Gross Earnings Tax of 3% applies to all residential consumption.</t>
  </si>
  <si>
    <t>* Provided it is not software.  Apps are considered to be software.</t>
  </si>
  <si>
    <t>*  There is a separate tax under a different chapter of law for admissions to racing events at which pari-mutuel betting is permitted (See RIGL § 41-4-3)</t>
  </si>
  <si>
    <t>* Admission to live boxing, wrestling and mixed martial arts events are subject to a 5% tax.</t>
  </si>
  <si>
    <t xml:space="preserve">*  Lessor may elect to pay on cost.  </t>
  </si>
  <si>
    <t>*  Lessor may elect to pay on cost. Additional 8% surcharge applied to rentals of 30 days or less.</t>
  </si>
  <si>
    <t xml:space="preserve">*  State hotel tax of 5% and local hotel tax of 1% apply in addition to state sales tax of 7%. </t>
  </si>
  <si>
    <t xml:space="preserve">*  Fabrication labor services taxable.  </t>
  </si>
  <si>
    <t xml:space="preserve">    State hotel tax, local hotel tax, and state sales tax apply to the full cost of rental of rooms by room resellers (i.e., Expedia) and hosting platforms (i.e., AirBnB).</t>
  </si>
  <si>
    <t xml:space="preserve">    Local hotel tax and state sales tax apply to rental of entire dwelling units by homeowners and realtors provided that the rental is for less than 30 consecutive days.</t>
  </si>
  <si>
    <t>*  Purchaser has option of paying up-front on cost or charging on rental or lease income stream.</t>
  </si>
  <si>
    <t>*  If occurring prior to title's passage, only if the item sold is taxable.</t>
  </si>
  <si>
    <t>RI</t>
  </si>
  <si>
    <t>*  Unless for sale</t>
  </si>
  <si>
    <t xml:space="preserve">   s</t>
  </si>
  <si>
    <t>No Response, 2007 Data reported.</t>
  </si>
  <si>
    <t>##</t>
  </si>
  <si>
    <t>A number indicates state tax rate applicable</t>
  </si>
  <si>
    <t>"T"</t>
  </si>
  <si>
    <t>Taxed at a rate that varies across the state (i.e., local rate applicable). See Footnote for detail.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</si>
</sst>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quot;$&quot;#,##0.00_);\(&quot;$&quot;#,##0.00\)"/>
    <numFmt numFmtId="165" formatCode="&quot;$&quot;#,##0.00_);[Red]\(&quot;$&quot;#,##0.00\)"/>
    <numFmt numFmtId="166" formatCode="0.0"/>
    <numFmt numFmtId="167" formatCode="0.000"/>
    <numFmt numFmtId="168" formatCode=".0000"/>
    <numFmt numFmtId="169" formatCode="0.0000"/>
  </numFmts>
  <fonts count="56" x14ac:knownFonts="1">
    <font>
      <sz val="12"/>
      <color theme="1"/>
      <name val="Calibri"/>
      <family val="2"/>
      <scheme val="minor"/>
    </font>
    <font>
      <sz val="12"/>
      <color theme="1"/>
      <name val="Calibri"/>
      <family val="2"/>
      <scheme val="minor"/>
    </font>
    <font>
      <sz val="10"/>
      <name val="Verdana"/>
      <family val="2"/>
    </font>
    <font>
      <sz val="9"/>
      <name val="Verdana"/>
      <family val="2"/>
    </font>
    <font>
      <b/>
      <sz val="10"/>
      <name val="Verdana"/>
      <family val="2"/>
    </font>
    <font>
      <b/>
      <sz val="12"/>
      <name val="Verdana"/>
      <family val="2"/>
    </font>
    <font>
      <b/>
      <sz val="9"/>
      <name val="Verdana"/>
      <family val="2"/>
    </font>
    <font>
      <sz val="10"/>
      <color theme="1"/>
      <name val="Verdana"/>
      <family val="2"/>
    </font>
    <font>
      <sz val="10"/>
      <color indexed="10"/>
      <name val="Verdana"/>
      <family val="2"/>
    </font>
    <font>
      <b/>
      <sz val="14"/>
      <name val="Calibri"/>
      <family val="2"/>
      <scheme val="minor"/>
    </font>
    <font>
      <b/>
      <sz val="14"/>
      <color indexed="10"/>
      <name val="Calibri"/>
      <family val="2"/>
    </font>
    <font>
      <sz val="10"/>
      <color theme="1"/>
      <name val="Calibri"/>
      <family val="2"/>
      <scheme val="minor"/>
    </font>
    <font>
      <u/>
      <sz val="12"/>
      <color theme="10"/>
      <name val="Calibri"/>
      <family val="2"/>
      <scheme val="minor"/>
    </font>
    <font>
      <u/>
      <sz val="12"/>
      <color theme="11"/>
      <name val="Calibri"/>
      <family val="2"/>
      <scheme val="minor"/>
    </font>
    <font>
      <b/>
      <sz val="12"/>
      <name val="Calibri"/>
      <family val="2"/>
      <scheme val="minor"/>
    </font>
    <font>
      <sz val="12"/>
      <name val="Calibri"/>
      <family val="2"/>
      <scheme val="minor"/>
    </font>
    <font>
      <sz val="14"/>
      <name val="Verdana"/>
      <family val="2"/>
    </font>
    <font>
      <sz val="12"/>
      <name val="Verdana"/>
      <family val="2"/>
    </font>
    <font>
      <b/>
      <sz val="14"/>
      <name val="Verdana"/>
      <family val="2"/>
    </font>
    <font>
      <sz val="14"/>
      <color theme="1"/>
      <name val="Calibri"/>
      <family val="2"/>
      <scheme val="minor"/>
    </font>
    <font>
      <sz val="11"/>
      <color rgb="FF1F497D"/>
      <name val="Calibri"/>
      <family val="2"/>
      <scheme val="minor"/>
    </font>
    <font>
      <sz val="12"/>
      <color theme="1"/>
      <name val="Verdana"/>
      <family val="2"/>
    </font>
    <font>
      <b/>
      <sz val="14"/>
      <color theme="1"/>
      <name val="Calibri"/>
      <family val="2"/>
      <scheme val="minor"/>
    </font>
    <font>
      <b/>
      <sz val="14"/>
      <color theme="1"/>
      <name val="Verdana"/>
      <family val="2"/>
    </font>
    <font>
      <sz val="14"/>
      <name val="Calibri"/>
      <family val="2"/>
      <scheme val="minor"/>
    </font>
    <font>
      <sz val="14"/>
      <color theme="1"/>
      <name val="Verdana"/>
      <family val="2"/>
    </font>
    <font>
      <i/>
      <sz val="14"/>
      <name val="Calibri"/>
      <family val="2"/>
      <scheme val="minor"/>
    </font>
    <font>
      <sz val="14"/>
      <color indexed="8"/>
      <name val="Calibri"/>
      <family val="2"/>
      <scheme val="minor"/>
    </font>
    <font>
      <sz val="14"/>
      <color rgb="FFFF0000"/>
      <name val="Calibri"/>
      <family val="2"/>
      <scheme val="minor"/>
    </font>
    <font>
      <strike/>
      <sz val="14"/>
      <name val="Calibri"/>
      <family val="2"/>
      <scheme val="minor"/>
    </font>
    <font>
      <sz val="14"/>
      <color indexed="10"/>
      <name val="Calibri"/>
      <family val="2"/>
      <scheme val="minor"/>
    </font>
    <font>
      <i/>
      <sz val="14"/>
      <color theme="1"/>
      <name val="Calibri"/>
      <family val="2"/>
      <scheme val="minor"/>
    </font>
    <font>
      <u/>
      <sz val="14"/>
      <color theme="1"/>
      <name val="Calibri"/>
      <family val="2"/>
      <scheme val="minor"/>
    </font>
    <font>
      <u/>
      <sz val="14"/>
      <name val="Calibri"/>
      <family val="2"/>
      <scheme val="minor"/>
    </font>
    <font>
      <sz val="14"/>
      <name val="Calibri"/>
      <family val="2"/>
    </font>
    <font>
      <strike/>
      <sz val="14"/>
      <color indexed="10"/>
      <name val="Calibri"/>
      <family val="2"/>
      <scheme val="minor"/>
    </font>
    <font>
      <sz val="14"/>
      <color rgb="FF00B0F0"/>
      <name val="Calibri"/>
      <family val="2"/>
      <scheme val="minor"/>
    </font>
    <font>
      <b/>
      <sz val="14"/>
      <color rgb="FFFF0000"/>
      <name val="Calibri"/>
      <family val="2"/>
      <scheme val="minor"/>
    </font>
    <font>
      <strike/>
      <sz val="14"/>
      <color rgb="FFFF0000"/>
      <name val="Calibri"/>
      <family val="2"/>
      <scheme val="minor"/>
    </font>
    <font>
      <sz val="14"/>
      <color indexed="12"/>
      <name val="Calibri"/>
      <family val="2"/>
      <scheme val="minor"/>
    </font>
    <font>
      <b/>
      <sz val="14"/>
      <color theme="3"/>
      <name val="Calibri"/>
      <family val="2"/>
      <scheme val="minor"/>
    </font>
    <font>
      <b/>
      <sz val="14"/>
      <color theme="3"/>
      <name val="Calibri"/>
      <family val="2"/>
    </font>
    <font>
      <b/>
      <sz val="10.5"/>
      <color theme="3"/>
      <name val="Calibri"/>
      <family val="2"/>
    </font>
    <font>
      <b/>
      <sz val="14"/>
      <color theme="4"/>
      <name val="Calibri"/>
      <family val="2"/>
      <scheme val="minor"/>
    </font>
    <font>
      <b/>
      <u/>
      <sz val="14"/>
      <color theme="3"/>
      <name val="Calibri"/>
      <family val="2"/>
      <scheme val="minor"/>
    </font>
    <font>
      <b/>
      <u/>
      <sz val="14"/>
      <color theme="3"/>
      <name val="Calibri"/>
      <family val="2"/>
    </font>
    <font>
      <b/>
      <i/>
      <u/>
      <sz val="14"/>
      <color theme="3"/>
      <name val="Calibri"/>
      <family val="2"/>
    </font>
    <font>
      <b/>
      <strike/>
      <sz val="14"/>
      <color theme="4"/>
      <name val="Calibri"/>
      <family val="2"/>
      <scheme val="minor"/>
    </font>
    <font>
      <b/>
      <u/>
      <sz val="14"/>
      <color theme="4"/>
      <name val="Calibri"/>
      <family val="2"/>
      <scheme val="minor"/>
    </font>
    <font>
      <b/>
      <sz val="14"/>
      <color rgb="FF00B050"/>
      <name val="Calibri"/>
      <family val="2"/>
      <scheme val="minor"/>
    </font>
    <font>
      <sz val="14"/>
      <color theme="3"/>
      <name val="Calibri"/>
      <family val="2"/>
      <scheme val="minor"/>
    </font>
    <font>
      <b/>
      <u/>
      <sz val="14"/>
      <color rgb="FF00B050"/>
      <name val="Calibri"/>
      <family val="2"/>
      <scheme val="minor"/>
    </font>
    <font>
      <sz val="14"/>
      <color rgb="FF000000"/>
      <name val="Calibri"/>
      <family val="2"/>
      <scheme val="minor"/>
    </font>
    <font>
      <b/>
      <sz val="14"/>
      <name val="Calibri"/>
      <family val="2"/>
    </font>
    <font>
      <sz val="14"/>
      <color rgb="FF000000"/>
      <name val="Calibri"/>
      <family val="2"/>
    </font>
    <font>
      <sz val="12"/>
      <color rgb="FF000000"/>
      <name val="Calibri"/>
      <family val="2"/>
      <scheme val="minor"/>
    </font>
  </fonts>
  <fills count="9">
    <fill>
      <patternFill patternType="none"/>
    </fill>
    <fill>
      <patternFill patternType="gray125"/>
    </fill>
    <fill>
      <patternFill patternType="solid">
        <fgColor indexed="65"/>
        <bgColor indexed="64"/>
      </patternFill>
    </fill>
    <fill>
      <patternFill patternType="solid">
        <fgColor indexed="22"/>
        <bgColor indexed="64"/>
      </patternFill>
    </fill>
    <fill>
      <patternFill patternType="solid">
        <fgColor theme="0"/>
        <bgColor indexed="64"/>
      </patternFill>
    </fill>
    <fill>
      <patternFill patternType="solid">
        <fgColor rgb="FFFFFF00"/>
        <bgColor indexed="64"/>
      </patternFill>
    </fill>
    <fill>
      <patternFill patternType="solid">
        <fgColor rgb="FFFFFFFF"/>
        <bgColor rgb="FFFFFFFF"/>
      </patternFill>
    </fill>
    <fill>
      <patternFill patternType="solid">
        <fgColor theme="3" tint="0.79998168889431442"/>
        <bgColor indexed="64"/>
      </patternFill>
    </fill>
    <fill>
      <patternFill patternType="solid">
        <fgColor rgb="FFC5D9F1"/>
        <bgColor rgb="FF000000"/>
      </patternFill>
    </fill>
  </fills>
  <borders count="7">
    <border>
      <left/>
      <right/>
      <top/>
      <bottom/>
      <diagonal/>
    </border>
    <border>
      <left/>
      <right/>
      <top/>
      <bottom style="medium">
        <color auto="1"/>
      </bottom>
      <diagonal/>
    </border>
    <border>
      <left/>
      <right/>
      <top/>
      <bottom style="thin">
        <color auto="1"/>
      </bottom>
      <diagonal/>
    </border>
    <border>
      <left/>
      <right style="thin">
        <color auto="1"/>
      </right>
      <top/>
      <bottom/>
      <diagonal/>
    </border>
    <border>
      <left/>
      <right/>
      <top style="thin">
        <color auto="1"/>
      </top>
      <bottom style="thin">
        <color auto="1"/>
      </bottom>
      <diagonal/>
    </border>
    <border>
      <left/>
      <right/>
      <top style="thin">
        <color auto="1"/>
      </top>
      <bottom/>
      <diagonal/>
    </border>
    <border>
      <left/>
      <right style="thin">
        <color rgb="FF000000"/>
      </right>
      <top/>
      <bottom/>
      <diagonal/>
    </border>
  </borders>
  <cellStyleXfs count="263">
    <xf numFmtId="0" fontId="0" fillId="0" borderId="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9" fontId="1" fillId="0" borderId="0" applyFon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cellStyleXfs>
  <cellXfs count="542">
    <xf numFmtId="0" fontId="0" fillId="0" borderId="0" xfId="0"/>
    <xf numFmtId="0" fontId="4" fillId="0" borderId="0" xfId="0" applyFont="1" applyFill="1" applyBorder="1" applyAlignment="1">
      <alignment horizontal="right"/>
    </xf>
    <xf numFmtId="0" fontId="4" fillId="0" borderId="0" xfId="0" applyFont="1" applyBorder="1" applyAlignment="1">
      <alignment horizontal="left"/>
    </xf>
    <xf numFmtId="0" fontId="4" fillId="0" borderId="0" xfId="0" applyFont="1" applyAlignment="1">
      <alignment horizontal="right"/>
    </xf>
    <xf numFmtId="0" fontId="5" fillId="0" borderId="0" xfId="0" applyFont="1" applyBorder="1" applyAlignment="1">
      <alignment horizontal="left"/>
    </xf>
    <xf numFmtId="0" fontId="0" fillId="0" borderId="0" xfId="0" applyFont="1" applyBorder="1" applyAlignment="1">
      <alignment horizontal="center"/>
    </xf>
    <xf numFmtId="0" fontId="0" fillId="0" borderId="0" xfId="0" applyFont="1" applyBorder="1" applyAlignment="1">
      <alignment horizontal="left"/>
    </xf>
    <xf numFmtId="0" fontId="4" fillId="0" borderId="1" xfId="0" applyFont="1" applyBorder="1" applyAlignment="1">
      <alignment horizontal="center"/>
    </xf>
    <xf numFmtId="0" fontId="4" fillId="0" borderId="2" xfId="0" applyFont="1" applyBorder="1" applyAlignment="1">
      <alignment horizontal="left"/>
    </xf>
    <xf numFmtId="0" fontId="0" fillId="0" borderId="0" xfId="0" applyFont="1" applyBorder="1"/>
    <xf numFmtId="0" fontId="0" fillId="0" borderId="0" xfId="0" applyFont="1" applyBorder="1" applyAlignment="1">
      <alignment horizontal="right"/>
    </xf>
    <xf numFmtId="0" fontId="0" fillId="2" borderId="0" xfId="0" applyFont="1" applyFill="1" applyBorder="1" applyAlignment="1">
      <alignment horizontal="left"/>
    </xf>
    <xf numFmtId="0" fontId="0" fillId="0" borderId="0" xfId="0" applyFont="1" applyFill="1" applyBorder="1" applyAlignment="1">
      <alignment horizontal="left"/>
    </xf>
    <xf numFmtId="0" fontId="7" fillId="0" borderId="0" xfId="0" applyFont="1" applyBorder="1" applyAlignment="1">
      <alignment horizontal="left"/>
    </xf>
    <xf numFmtId="0" fontId="9" fillId="0" borderId="0" xfId="0" applyFont="1" applyBorder="1" applyAlignment="1">
      <alignment horizontal="left"/>
    </xf>
    <xf numFmtId="0" fontId="0" fillId="0" borderId="0" xfId="0" applyFont="1" applyBorder="1" applyAlignment="1">
      <alignment vertical="top"/>
    </xf>
    <xf numFmtId="0" fontId="11" fillId="0" borderId="0" xfId="0" applyFont="1"/>
    <xf numFmtId="0" fontId="14" fillId="0" borderId="2" xfId="0" applyFont="1" applyBorder="1"/>
    <xf numFmtId="0" fontId="15" fillId="0" borderId="0" xfId="0" applyFont="1" applyBorder="1" applyAlignment="1">
      <alignment horizontal="left"/>
    </xf>
    <xf numFmtId="0" fontId="15" fillId="0" borderId="2" xfId="0" applyFont="1" applyBorder="1" applyAlignment="1">
      <alignment horizontal="left"/>
    </xf>
    <xf numFmtId="0" fontId="14" fillId="0" borderId="0" xfId="0" applyFont="1" applyBorder="1" applyAlignment="1">
      <alignment horizontal="left"/>
    </xf>
    <xf numFmtId="0" fontId="15" fillId="0" borderId="3" xfId="0" applyFont="1" applyBorder="1" applyAlignment="1">
      <alignment horizontal="center"/>
    </xf>
    <xf numFmtId="0" fontId="3" fillId="0" borderId="0" xfId="0" applyFont="1" applyFill="1" applyBorder="1" applyAlignment="1">
      <alignment horizontal="center"/>
    </xf>
    <xf numFmtId="0" fontId="2" fillId="0" borderId="0" xfId="0" applyFont="1"/>
    <xf numFmtId="0" fontId="2" fillId="0" borderId="1" xfId="0" applyFont="1" applyBorder="1"/>
    <xf numFmtId="0" fontId="0" fillId="0" borderId="4" xfId="0" applyBorder="1"/>
    <xf numFmtId="0" fontId="16" fillId="0" borderId="0" xfId="0" applyFont="1" applyBorder="1" applyAlignment="1">
      <alignment horizontal="left"/>
    </xf>
    <xf numFmtId="0" fontId="17" fillId="0" borderId="0" xfId="0" applyFont="1" applyBorder="1" applyAlignment="1">
      <alignment horizontal="left"/>
    </xf>
    <xf numFmtId="0" fontId="18" fillId="0" borderId="0" xfId="0" applyFont="1" applyBorder="1" applyAlignment="1">
      <alignment horizontal="left"/>
    </xf>
    <xf numFmtId="0" fontId="16" fillId="0" borderId="0" xfId="0" applyNumberFormat="1" applyFont="1" applyBorder="1" applyAlignment="1">
      <alignment horizontal="center"/>
    </xf>
    <xf numFmtId="0" fontId="17" fillId="0" borderId="0" xfId="0" applyFont="1" applyBorder="1"/>
    <xf numFmtId="0" fontId="19" fillId="0" borderId="0" xfId="0" applyFont="1"/>
    <xf numFmtId="0" fontId="0" fillId="0" borderId="0" xfId="0" applyFont="1"/>
    <xf numFmtId="0" fontId="18" fillId="0" borderId="0" xfId="0" applyFont="1" applyBorder="1" applyAlignment="1">
      <alignment horizontal="center"/>
    </xf>
    <xf numFmtId="0" fontId="17" fillId="0" borderId="0" xfId="0" applyFont="1" applyBorder="1" applyAlignment="1">
      <alignment horizontal="center"/>
    </xf>
    <xf numFmtId="0" fontId="17" fillId="0" borderId="0" xfId="0" applyFont="1" applyBorder="1" applyAlignment="1"/>
    <xf numFmtId="0" fontId="16" fillId="2" borderId="0" xfId="0" applyNumberFormat="1" applyFont="1" applyFill="1" applyBorder="1" applyAlignment="1">
      <alignment horizontal="center"/>
    </xf>
    <xf numFmtId="0" fontId="17" fillId="2" borderId="0" xfId="0" applyFont="1" applyFill="1" applyBorder="1" applyAlignment="1">
      <alignment horizontal="left"/>
    </xf>
    <xf numFmtId="9" fontId="16" fillId="0" borderId="0" xfId="0" applyNumberFormat="1" applyFont="1" applyBorder="1" applyAlignment="1">
      <alignment horizontal="center"/>
    </xf>
    <xf numFmtId="0" fontId="16" fillId="0" borderId="0" xfId="0" applyNumberFormat="1" applyFont="1" applyFill="1" applyBorder="1" applyAlignment="1">
      <alignment horizontal="center"/>
    </xf>
    <xf numFmtId="0" fontId="17" fillId="0" borderId="0" xfId="0" applyFont="1" applyFill="1" applyBorder="1" applyAlignment="1">
      <alignment horizontal="left"/>
    </xf>
    <xf numFmtId="0" fontId="16" fillId="0" borderId="0" xfId="0" applyNumberFormat="1" applyFont="1" applyBorder="1" applyAlignment="1">
      <alignment horizontal="center" vertical="center"/>
    </xf>
    <xf numFmtId="0" fontId="17" fillId="0" borderId="0" xfId="0" applyFont="1" applyBorder="1" applyAlignment="1">
      <alignment horizontal="left" vertical="center"/>
    </xf>
    <xf numFmtId="0" fontId="16" fillId="0" borderId="0" xfId="0" applyNumberFormat="1" applyFont="1" applyBorder="1" applyAlignment="1">
      <alignment horizontal="center" wrapText="1"/>
    </xf>
    <xf numFmtId="0" fontId="16" fillId="0" borderId="0" xfId="0" applyNumberFormat="1" applyFont="1" applyFill="1" applyBorder="1" applyAlignment="1">
      <alignment horizontal="center" vertical="center"/>
    </xf>
    <xf numFmtId="0" fontId="19" fillId="0" borderId="0" xfId="0" applyFont="1" applyBorder="1"/>
    <xf numFmtId="0" fontId="19" fillId="0" borderId="0" xfId="0" applyFont="1" applyBorder="1" applyAlignment="1">
      <alignment horizontal="center"/>
    </xf>
    <xf numFmtId="0" fontId="17" fillId="0" borderId="0" xfId="0" applyFont="1" applyBorder="1" applyAlignment="1">
      <alignment vertical="center"/>
    </xf>
    <xf numFmtId="0" fontId="19" fillId="0" borderId="0" xfId="0" applyFont="1" applyBorder="1" applyAlignment="1">
      <alignment horizontal="center" vertical="center"/>
    </xf>
    <xf numFmtId="0" fontId="19" fillId="0" borderId="0" xfId="0" applyFont="1" applyBorder="1" applyAlignment="1">
      <alignment horizontal="center" vertical="center" wrapText="1"/>
    </xf>
    <xf numFmtId="0" fontId="21" fillId="0" borderId="0" xfId="0" applyFont="1" applyBorder="1"/>
    <xf numFmtId="0" fontId="19" fillId="0" borderId="0" xfId="0" applyFont="1" applyAlignment="1">
      <alignment horizontal="left"/>
    </xf>
    <xf numFmtId="0" fontId="19" fillId="0" borderId="3" xfId="0" applyFont="1" applyBorder="1" applyAlignment="1">
      <alignment horizontal="center"/>
    </xf>
    <xf numFmtId="0" fontId="22" fillId="0" borderId="0" xfId="0" applyFont="1" applyAlignment="1">
      <alignment horizontal="center"/>
    </xf>
    <xf numFmtId="0" fontId="19" fillId="0" borderId="3" xfId="0" applyFont="1" applyFill="1" applyBorder="1" applyAlignment="1">
      <alignment horizontal="center"/>
    </xf>
    <xf numFmtId="0" fontId="19" fillId="0" borderId="4" xfId="0" applyFont="1" applyBorder="1"/>
    <xf numFmtId="2" fontId="24" fillId="0" borderId="0" xfId="0" applyNumberFormat="1" applyFont="1" applyFill="1" applyAlignment="1">
      <alignment horizontal="left" shrinkToFit="1"/>
    </xf>
    <xf numFmtId="2" fontId="9" fillId="0" borderId="0" xfId="0" applyNumberFormat="1" applyFont="1" applyFill="1" applyAlignment="1">
      <alignment horizontal="left" shrinkToFit="1"/>
    </xf>
    <xf numFmtId="0" fontId="19" fillId="0" borderId="0" xfId="0" applyFont="1" applyAlignment="1">
      <alignment shrinkToFit="1"/>
    </xf>
    <xf numFmtId="0" fontId="19" fillId="0" borderId="4" xfId="0" applyFont="1" applyBorder="1" applyAlignment="1">
      <alignment shrinkToFit="1"/>
    </xf>
    <xf numFmtId="2" fontId="24" fillId="0" borderId="0" xfId="0" applyNumberFormat="1" applyFont="1" applyFill="1" applyBorder="1" applyAlignment="1">
      <alignment horizontal="center" vertical="top" shrinkToFit="1"/>
    </xf>
    <xf numFmtId="2" fontId="24" fillId="0" borderId="2" xfId="0" applyNumberFormat="1" applyFont="1" applyFill="1" applyBorder="1" applyAlignment="1">
      <alignment horizontal="center" vertical="top" shrinkToFit="1"/>
    </xf>
    <xf numFmtId="2" fontId="19" fillId="0" borderId="0" xfId="0" applyNumberFormat="1" applyFont="1" applyFill="1" applyAlignment="1">
      <alignment shrinkToFit="1"/>
    </xf>
    <xf numFmtId="0" fontId="24" fillId="0" borderId="3" xfId="0" applyFont="1" applyFill="1" applyBorder="1" applyAlignment="1">
      <alignment horizontal="center" vertical="top"/>
    </xf>
    <xf numFmtId="0" fontId="24" fillId="0" borderId="0" xfId="0" applyFont="1" applyFill="1" applyBorder="1" applyAlignment="1">
      <alignment horizontal="left" vertical="top"/>
    </xf>
    <xf numFmtId="0" fontId="19" fillId="0" borderId="4" xfId="0" applyFont="1" applyBorder="1" applyAlignment="1"/>
    <xf numFmtId="0" fontId="19" fillId="0" borderId="0" xfId="0" applyFont="1" applyAlignment="1"/>
    <xf numFmtId="0" fontId="19" fillId="0" borderId="0" xfId="0" applyFont="1" applyFill="1" applyAlignment="1">
      <alignment vertical="top"/>
    </xf>
    <xf numFmtId="1" fontId="0" fillId="0" borderId="0" xfId="0" applyNumberFormat="1" applyFont="1"/>
    <xf numFmtId="0" fontId="24" fillId="0" borderId="0" xfId="0" applyFont="1" applyAlignment="1">
      <alignment horizontal="left"/>
    </xf>
    <xf numFmtId="0" fontId="9" fillId="0" borderId="0" xfId="0" applyFont="1" applyAlignment="1">
      <alignment horizontal="center"/>
    </xf>
    <xf numFmtId="0" fontId="24" fillId="0" borderId="3" xfId="0" applyFont="1" applyBorder="1" applyAlignment="1">
      <alignment horizontal="center"/>
    </xf>
    <xf numFmtId="0" fontId="24" fillId="0" borderId="3" xfId="0" applyFont="1" applyBorder="1" applyAlignment="1">
      <alignment horizontal="center" vertical="top"/>
    </xf>
    <xf numFmtId="0" fontId="19" fillId="0" borderId="5" xfId="0" applyFont="1" applyBorder="1"/>
    <xf numFmtId="0" fontId="24" fillId="0" borderId="0" xfId="0" applyFont="1"/>
    <xf numFmtId="0" fontId="24" fillId="0" borderId="0" xfId="0" applyFont="1" applyAlignment="1">
      <alignment vertical="top"/>
    </xf>
    <xf numFmtId="1" fontId="24" fillId="0" borderId="0" xfId="0" applyNumberFormat="1" applyFont="1" applyBorder="1" applyAlignment="1">
      <alignment horizontal="center" vertical="top"/>
    </xf>
    <xf numFmtId="0" fontId="27" fillId="0" borderId="0" xfId="0" applyFont="1" applyFill="1" applyAlignment="1">
      <alignment horizontal="left"/>
    </xf>
    <xf numFmtId="0" fontId="27" fillId="0" borderId="3" xfId="0" applyFont="1" applyFill="1" applyBorder="1" applyAlignment="1">
      <alignment horizontal="left"/>
    </xf>
    <xf numFmtId="0" fontId="27" fillId="0" borderId="0" xfId="0" applyFont="1" applyFill="1" applyBorder="1" applyAlignment="1">
      <alignment horizontal="center"/>
    </xf>
    <xf numFmtId="0" fontId="27" fillId="0" borderId="0" xfId="0" applyFont="1" applyFill="1" applyBorder="1" applyAlignment="1">
      <alignment horizontal="left"/>
    </xf>
    <xf numFmtId="0" fontId="27" fillId="0" borderId="0" xfId="0" applyFont="1" applyFill="1"/>
    <xf numFmtId="0" fontId="27" fillId="0" borderId="0" xfId="0" applyFont="1" applyFill="1" applyAlignment="1"/>
    <xf numFmtId="0" fontId="9" fillId="0" borderId="0" xfId="0" applyFont="1" applyBorder="1" applyAlignment="1">
      <alignment horizontal="center"/>
    </xf>
    <xf numFmtId="0" fontId="24" fillId="0" borderId="3" xfId="0" applyFont="1" applyBorder="1" applyAlignment="1">
      <alignment horizontal="left"/>
    </xf>
    <xf numFmtId="0" fontId="24" fillId="0" borderId="0" xfId="0" applyFont="1" applyBorder="1" applyAlignment="1">
      <alignment horizontal="center"/>
    </xf>
    <xf numFmtId="0" fontId="24" fillId="0" borderId="3" xfId="0" applyFont="1" applyFill="1" applyBorder="1" applyAlignment="1">
      <alignment horizontal="center"/>
    </xf>
    <xf numFmtId="0" fontId="24" fillId="0" borderId="3" xfId="0" applyFont="1" applyFill="1" applyBorder="1" applyAlignment="1">
      <alignment horizontal="left"/>
    </xf>
    <xf numFmtId="0" fontId="24" fillId="0" borderId="0" xfId="0" applyFont="1" applyBorder="1" applyAlignment="1">
      <alignment horizontal="left"/>
    </xf>
    <xf numFmtId="0" fontId="24" fillId="0" borderId="0" xfId="0" applyFont="1" applyFill="1" applyAlignment="1">
      <alignment horizontal="left"/>
    </xf>
    <xf numFmtId="0" fontId="19" fillId="0" borderId="0" xfId="0" applyFont="1" applyFill="1"/>
    <xf numFmtId="0" fontId="24" fillId="0" borderId="0" xfId="0" applyFont="1" applyFill="1" applyBorder="1" applyAlignment="1">
      <alignment horizontal="center"/>
    </xf>
    <xf numFmtId="0" fontId="24" fillId="0" borderId="0" xfId="0" applyFont="1" applyFill="1" applyBorder="1" applyAlignment="1">
      <alignment horizontal="left"/>
    </xf>
    <xf numFmtId="0" fontId="19" fillId="0" borderId="0" xfId="0" applyFont="1" applyFill="1" applyAlignment="1"/>
    <xf numFmtId="0" fontId="19" fillId="0" borderId="0" xfId="0" applyFont="1" applyAlignment="1">
      <alignment horizontal="center"/>
    </xf>
    <xf numFmtId="0" fontId="24" fillId="0" borderId="0" xfId="58" applyNumberFormat="1" applyFont="1" applyFill="1" applyAlignment="1">
      <alignment horizontal="left"/>
    </xf>
    <xf numFmtId="0" fontId="24" fillId="0" borderId="0" xfId="58" applyNumberFormat="1" applyFont="1" applyFill="1" applyBorder="1" applyAlignment="1">
      <alignment horizontal="center"/>
    </xf>
    <xf numFmtId="0" fontId="19" fillId="0" borderId="0" xfId="0" applyFont="1" applyFill="1" applyBorder="1"/>
    <xf numFmtId="0" fontId="19" fillId="0" borderId="0" xfId="58" applyNumberFormat="1" applyFont="1" applyFill="1"/>
    <xf numFmtId="0" fontId="16" fillId="0" borderId="0" xfId="0" applyFont="1" applyBorder="1" applyAlignment="1">
      <alignment horizontal="left" wrapText="1"/>
    </xf>
    <xf numFmtId="0" fontId="18" fillId="0" borderId="0" xfId="0" applyFont="1" applyBorder="1" applyAlignment="1">
      <alignment horizontal="left" wrapText="1"/>
    </xf>
    <xf numFmtId="0" fontId="19" fillId="0" borderId="4" xfId="0" applyFont="1" applyBorder="1" applyAlignment="1">
      <alignment wrapText="1"/>
    </xf>
    <xf numFmtId="0" fontId="19" fillId="0" borderId="0" xfId="0" applyFont="1" applyFill="1" applyBorder="1" applyAlignment="1">
      <alignment vertical="top"/>
    </xf>
    <xf numFmtId="0" fontId="19" fillId="0" borderId="0" xfId="0" applyFont="1" applyFill="1" applyBorder="1" applyAlignment="1">
      <alignment vertical="center"/>
    </xf>
    <xf numFmtId="0" fontId="19" fillId="0" borderId="4" xfId="0" applyFont="1" applyFill="1" applyBorder="1" applyAlignment="1">
      <alignment vertical="top"/>
    </xf>
    <xf numFmtId="0" fontId="19" fillId="0" borderId="0" xfId="0" applyFont="1" applyBorder="1" applyAlignment="1"/>
    <xf numFmtId="0" fontId="16" fillId="0" borderId="0" xfId="0" applyFont="1" applyFill="1" applyBorder="1" applyAlignment="1">
      <alignment horizontal="center"/>
    </xf>
    <xf numFmtId="0" fontId="18" fillId="0" borderId="0" xfId="0" applyFont="1" applyFill="1" applyBorder="1" applyAlignment="1">
      <alignment horizontal="center"/>
    </xf>
    <xf numFmtId="0" fontId="19" fillId="0" borderId="0" xfId="0" applyFont="1" applyFill="1" applyAlignment="1">
      <alignment horizontal="center"/>
    </xf>
    <xf numFmtId="0" fontId="19" fillId="0" borderId="4" xfId="0" applyFont="1" applyFill="1" applyBorder="1" applyAlignment="1">
      <alignment horizontal="center"/>
    </xf>
    <xf numFmtId="0" fontId="19" fillId="0" borderId="0" xfId="0" applyFont="1" applyFill="1" applyAlignment="1">
      <alignment wrapText="1"/>
    </xf>
    <xf numFmtId="0" fontId="0" fillId="0" borderId="0" xfId="0" applyFont="1" applyAlignment="1"/>
    <xf numFmtId="1" fontId="0" fillId="0" borderId="0" xfId="0" applyNumberFormat="1" applyFont="1" applyAlignment="1"/>
    <xf numFmtId="0" fontId="24" fillId="0" borderId="0" xfId="0" applyFont="1" applyAlignment="1"/>
    <xf numFmtId="0" fontId="24" fillId="0" borderId="0" xfId="0" applyNumberFormat="1" applyFont="1" applyFill="1" applyBorder="1" applyAlignment="1">
      <alignment horizontal="center"/>
    </xf>
    <xf numFmtId="1" fontId="24" fillId="0" borderId="0" xfId="0" applyNumberFormat="1" applyFont="1" applyFill="1" applyBorder="1" applyAlignment="1">
      <alignment horizontal="center" wrapText="1"/>
    </xf>
    <xf numFmtId="1" fontId="19" fillId="0" borderId="0" xfId="0" applyNumberFormat="1" applyFont="1" applyFill="1" applyAlignment="1">
      <alignment wrapText="1"/>
    </xf>
    <xf numFmtId="0" fontId="16" fillId="4" borderId="0" xfId="0" applyFont="1" applyFill="1" applyBorder="1" applyAlignment="1">
      <alignment horizontal="left"/>
    </xf>
    <xf numFmtId="0" fontId="18" fillId="4" borderId="0" xfId="0" applyFont="1" applyFill="1" applyBorder="1" applyAlignment="1">
      <alignment horizontal="left"/>
    </xf>
    <xf numFmtId="167" fontId="24" fillId="4" borderId="0" xfId="0" applyNumberFormat="1" applyFont="1" applyFill="1" applyBorder="1" applyAlignment="1">
      <alignment horizontal="center"/>
    </xf>
    <xf numFmtId="167" fontId="24" fillId="4" borderId="5" xfId="0" applyNumberFormat="1" applyFont="1" applyFill="1" applyBorder="1" applyAlignment="1">
      <alignment horizontal="center"/>
    </xf>
    <xf numFmtId="0" fontId="19" fillId="4" borderId="4" xfId="0" applyFont="1" applyFill="1" applyBorder="1"/>
    <xf numFmtId="167" fontId="19" fillId="4" borderId="0" xfId="0" applyNumberFormat="1" applyFont="1" applyFill="1"/>
    <xf numFmtId="167" fontId="19" fillId="5" borderId="0" xfId="0" applyNumberFormat="1" applyFont="1" applyFill="1"/>
    <xf numFmtId="9" fontId="24" fillId="0" borderId="0" xfId="58" applyFont="1" applyBorder="1" applyAlignment="1">
      <alignment horizontal="center"/>
    </xf>
    <xf numFmtId="0" fontId="24" fillId="0" borderId="0" xfId="0" applyFont="1" applyBorder="1" applyAlignment="1">
      <alignment horizontal="left" vertical="top"/>
    </xf>
    <xf numFmtId="0" fontId="19" fillId="0" borderId="0" xfId="0" applyFont="1" applyAlignment="1">
      <alignment vertical="top"/>
    </xf>
    <xf numFmtId="0" fontId="18" fillId="0" borderId="1" xfId="0" applyFont="1" applyFill="1" applyBorder="1" applyAlignment="1">
      <alignment horizontal="center"/>
    </xf>
    <xf numFmtId="0" fontId="18" fillId="0" borderId="0" xfId="0" applyFont="1" applyBorder="1" applyAlignment="1">
      <alignment horizontal="center"/>
    </xf>
    <xf numFmtId="0" fontId="28" fillId="0" borderId="0" xfId="0" applyFont="1" applyFill="1" applyBorder="1" applyAlignment="1">
      <alignment horizontal="left"/>
    </xf>
    <xf numFmtId="0" fontId="24" fillId="0" borderId="0" xfId="0" applyFont="1" applyFill="1" applyBorder="1" applyAlignment="1">
      <alignment horizontal="center" wrapText="1"/>
    </xf>
    <xf numFmtId="0" fontId="16" fillId="0" borderId="0" xfId="0" applyFont="1" applyAlignment="1">
      <alignment horizontal="left"/>
    </xf>
    <xf numFmtId="0" fontId="18" fillId="0" borderId="0" xfId="0" applyFont="1" applyAlignment="1">
      <alignment horizontal="left"/>
    </xf>
    <xf numFmtId="0" fontId="24" fillId="0" borderId="0" xfId="0" applyFont="1" applyFill="1" applyBorder="1" applyAlignment="1">
      <alignment horizontal="center" vertical="top"/>
    </xf>
    <xf numFmtId="0" fontId="24" fillId="0" borderId="4" xfId="0" applyFont="1" applyBorder="1"/>
    <xf numFmtId="0" fontId="24" fillId="0" borderId="4" xfId="0" applyFont="1" applyBorder="1" applyAlignment="1"/>
    <xf numFmtId="1" fontId="24" fillId="0" borderId="0" xfId="0" applyNumberFormat="1" applyFont="1" applyFill="1" applyBorder="1" applyAlignment="1">
      <alignment horizontal="center"/>
    </xf>
    <xf numFmtId="2" fontId="19" fillId="0" borderId="0" xfId="0" applyNumberFormat="1" applyFont="1" applyFill="1"/>
    <xf numFmtId="2" fontId="19" fillId="0" borderId="0" xfId="0" applyNumberFormat="1" applyFont="1" applyFill="1" applyAlignment="1"/>
    <xf numFmtId="0" fontId="24" fillId="0" borderId="2" xfId="0" applyFont="1" applyFill="1" applyBorder="1" applyAlignment="1">
      <alignment horizontal="left"/>
    </xf>
    <xf numFmtId="0" fontId="24" fillId="0" borderId="0" xfId="0" applyFont="1" applyFill="1" applyBorder="1" applyAlignment="1"/>
    <xf numFmtId="0" fontId="24" fillId="0" borderId="2" xfId="0" applyFont="1" applyFill="1" applyBorder="1" applyAlignment="1">
      <alignment horizontal="center"/>
    </xf>
    <xf numFmtId="0" fontId="24" fillId="0" borderId="4" xfId="0" applyFont="1" applyFill="1" applyBorder="1" applyAlignment="1">
      <alignment horizontal="left"/>
    </xf>
    <xf numFmtId="0" fontId="24" fillId="0" borderId="0" xfId="0" applyFont="1" applyFill="1" applyBorder="1" applyAlignment="1">
      <alignment vertical="top"/>
    </xf>
    <xf numFmtId="0" fontId="27" fillId="0" borderId="0" xfId="0" applyFont="1" applyFill="1" applyBorder="1" applyAlignment="1">
      <alignment horizontal="center" vertical="top"/>
    </xf>
    <xf numFmtId="0" fontId="19" fillId="0" borderId="0" xfId="0" applyFont="1" applyFill="1" applyBorder="1" applyAlignment="1">
      <alignment horizontal="center"/>
    </xf>
    <xf numFmtId="0" fontId="24" fillId="5" borderId="0" xfId="0" applyFont="1" applyFill="1" applyBorder="1" applyAlignment="1"/>
    <xf numFmtId="0" fontId="19" fillId="0" borderId="0" xfId="0" applyFont="1" applyFill="1" applyBorder="1" applyAlignment="1"/>
    <xf numFmtId="0" fontId="24" fillId="5" borderId="0" xfId="0" applyFont="1" applyFill="1" applyBorder="1" applyAlignment="1">
      <alignment horizontal="left"/>
    </xf>
    <xf numFmtId="2" fontId="27" fillId="0" borderId="0" xfId="0" applyNumberFormat="1" applyFont="1" applyFill="1" applyBorder="1" applyAlignment="1">
      <alignment horizontal="center"/>
    </xf>
    <xf numFmtId="2" fontId="24" fillId="0" borderId="0" xfId="0" applyNumberFormat="1" applyFont="1" applyFill="1" applyBorder="1" applyAlignment="1">
      <alignment horizontal="center"/>
    </xf>
    <xf numFmtId="0" fontId="19" fillId="0" borderId="4" xfId="0" applyFont="1" applyBorder="1" applyAlignment="1">
      <alignment horizontal="center"/>
    </xf>
    <xf numFmtId="167" fontId="24" fillId="0" borderId="0" xfId="0" applyNumberFormat="1" applyFont="1" applyFill="1" applyBorder="1" applyAlignment="1">
      <alignment horizontal="center"/>
    </xf>
    <xf numFmtId="166" fontId="24" fillId="0" borderId="0" xfId="0" applyNumberFormat="1" applyFont="1" applyFill="1" applyBorder="1" applyAlignment="1">
      <alignment horizontal="center"/>
    </xf>
    <xf numFmtId="0" fontId="24" fillId="0" borderId="0" xfId="0" applyNumberFormat="1" applyFont="1" applyFill="1" applyBorder="1" applyAlignment="1">
      <alignment horizontal="center" vertical="top"/>
    </xf>
    <xf numFmtId="0" fontId="24" fillId="0" borderId="2" xfId="0" applyNumberFormat="1" applyFont="1" applyFill="1" applyBorder="1" applyAlignment="1">
      <alignment horizontal="center"/>
    </xf>
    <xf numFmtId="0" fontId="37" fillId="0" borderId="0" xfId="0" applyFont="1" applyFill="1" applyBorder="1" applyAlignment="1">
      <alignment horizontal="left"/>
    </xf>
    <xf numFmtId="0" fontId="39" fillId="0" borderId="0" xfId="0" applyFont="1" applyFill="1"/>
    <xf numFmtId="0" fontId="40" fillId="0" borderId="0" xfId="0" applyFont="1" applyFill="1" applyBorder="1" applyAlignment="1">
      <alignment horizontal="left"/>
    </xf>
    <xf numFmtId="0" fontId="44" fillId="0" borderId="0" xfId="0" applyFont="1" applyFill="1" applyBorder="1" applyAlignment="1">
      <alignment horizontal="left"/>
    </xf>
    <xf numFmtId="0" fontId="24" fillId="0" borderId="2" xfId="0" applyFont="1" applyFill="1" applyBorder="1" applyAlignment="1">
      <alignment horizontal="left" vertical="top"/>
    </xf>
    <xf numFmtId="0" fontId="39" fillId="0" borderId="0" xfId="0" applyFont="1" applyFill="1" applyAlignment="1"/>
    <xf numFmtId="0" fontId="19" fillId="0" borderId="4" xfId="0" applyFont="1" applyBorder="1" applyAlignment="1">
      <alignment vertical="top"/>
    </xf>
    <xf numFmtId="0" fontId="24" fillId="0" borderId="2" xfId="0" applyFont="1" applyBorder="1" applyAlignment="1">
      <alignment horizontal="left"/>
    </xf>
    <xf numFmtId="0" fontId="24" fillId="0" borderId="3" xfId="0" applyFont="1" applyBorder="1" applyAlignment="1">
      <alignment horizontal="left" vertical="top" wrapText="1"/>
    </xf>
    <xf numFmtId="0" fontId="19" fillId="0" borderId="0" xfId="0" applyFont="1" applyFill="1" applyAlignment="1">
      <alignment vertical="top" wrapText="1"/>
    </xf>
    <xf numFmtId="0" fontId="16" fillId="0" borderId="0" xfId="0" applyFont="1" applyFill="1" applyBorder="1" applyAlignment="1">
      <alignment horizontal="left"/>
    </xf>
    <xf numFmtId="0" fontId="18" fillId="0" borderId="0" xfId="0" applyFont="1" applyFill="1" applyBorder="1" applyAlignment="1">
      <alignment horizontal="left"/>
    </xf>
    <xf numFmtId="0" fontId="24" fillId="0" borderId="0" xfId="0" applyNumberFormat="1" applyFont="1" applyFill="1" applyBorder="1" applyAlignment="1">
      <alignment horizontal="center" wrapText="1"/>
    </xf>
    <xf numFmtId="0" fontId="19" fillId="0" borderId="4" xfId="0" applyFont="1" applyFill="1" applyBorder="1"/>
    <xf numFmtId="0" fontId="16" fillId="0" borderId="0" xfId="0" applyFont="1" applyFill="1" applyBorder="1" applyAlignment="1">
      <alignment horizontal="left" wrapText="1"/>
    </xf>
    <xf numFmtId="0" fontId="18" fillId="0" borderId="0" xfId="0" applyFont="1" applyFill="1" applyBorder="1" applyAlignment="1">
      <alignment horizontal="left" wrapText="1"/>
    </xf>
    <xf numFmtId="0" fontId="18" fillId="0" borderId="1" xfId="0" applyFont="1" applyBorder="1" applyAlignment="1">
      <alignment wrapText="1"/>
    </xf>
    <xf numFmtId="0" fontId="24" fillId="5" borderId="0" xfId="0" applyFont="1" applyFill="1" applyBorder="1" applyAlignment="1">
      <alignment horizontal="left" vertical="top"/>
    </xf>
    <xf numFmtId="0" fontId="19" fillId="0" borderId="4" xfId="0" applyFont="1" applyFill="1" applyBorder="1" applyAlignment="1"/>
    <xf numFmtId="0" fontId="34" fillId="0" borderId="0" xfId="0" applyFont="1" applyAlignment="1">
      <alignment horizontal="center"/>
    </xf>
    <xf numFmtId="0" fontId="53" fillId="0" borderId="0" xfId="0" applyFont="1" applyAlignment="1">
      <alignment horizontal="left" vertical="top"/>
    </xf>
    <xf numFmtId="0" fontId="34" fillId="0" borderId="6" xfId="0" applyFont="1" applyBorder="1" applyAlignment="1">
      <alignment horizontal="left"/>
    </xf>
    <xf numFmtId="0" fontId="54" fillId="0" borderId="0" xfId="0" applyFont="1" applyAlignment="1"/>
    <xf numFmtId="169" fontId="24" fillId="0" borderId="0" xfId="0" applyNumberFormat="1" applyFont="1" applyAlignment="1">
      <alignment horizontal="center"/>
    </xf>
    <xf numFmtId="169" fontId="24" fillId="0" borderId="3" xfId="0" applyNumberFormat="1" applyFont="1" applyBorder="1" applyAlignment="1">
      <alignment horizontal="center"/>
    </xf>
    <xf numFmtId="169" fontId="24" fillId="0" borderId="0" xfId="0" applyNumberFormat="1" applyFont="1" applyBorder="1" applyAlignment="1">
      <alignment horizontal="center"/>
    </xf>
    <xf numFmtId="169" fontId="19" fillId="0" borderId="0" xfId="0" applyNumberFormat="1" applyFont="1"/>
    <xf numFmtId="0" fontId="19" fillId="0" borderId="0" xfId="0" applyFont="1" applyBorder="1" applyAlignment="1">
      <alignment horizontal="left"/>
    </xf>
    <xf numFmtId="0" fontId="0" fillId="0" borderId="0" xfId="0" applyBorder="1"/>
    <xf numFmtId="2" fontId="24" fillId="0" borderId="0" xfId="0" applyNumberFormat="1" applyFont="1" applyFill="1" applyBorder="1" applyAlignment="1">
      <alignment horizontal="left" shrinkToFit="1"/>
    </xf>
    <xf numFmtId="0" fontId="24" fillId="0" borderId="0" xfId="0" applyFont="1" applyBorder="1" applyAlignment="1">
      <alignment horizontal="center" vertical="top"/>
    </xf>
    <xf numFmtId="0" fontId="34" fillId="0" borderId="0" xfId="0" applyFont="1" applyBorder="1" applyAlignment="1">
      <alignment horizontal="center"/>
    </xf>
    <xf numFmtId="0" fontId="34" fillId="0" borderId="0" xfId="0" applyFont="1" applyBorder="1" applyAlignment="1">
      <alignment horizontal="left"/>
    </xf>
    <xf numFmtId="0" fontId="24" fillId="0" borderId="0" xfId="58" applyNumberFormat="1" applyFont="1" applyFill="1" applyBorder="1" applyAlignment="1">
      <alignment horizontal="left"/>
    </xf>
    <xf numFmtId="2" fontId="24" fillId="0" borderId="0" xfId="0" applyNumberFormat="1" applyFont="1" applyFill="1" applyBorder="1" applyAlignment="1">
      <alignment horizontal="left"/>
    </xf>
    <xf numFmtId="0" fontId="24" fillId="0" borderId="0" xfId="0" applyFont="1" applyFill="1" applyBorder="1" applyAlignment="1">
      <alignment horizontal="center" vertical="top" wrapText="1"/>
    </xf>
    <xf numFmtId="167" fontId="24" fillId="4" borderId="0" xfId="0" applyNumberFormat="1" applyFont="1" applyFill="1" applyBorder="1" applyAlignment="1">
      <alignment horizontal="left"/>
    </xf>
    <xf numFmtId="0" fontId="19" fillId="0" borderId="0" xfId="0" applyFont="1" applyFill="1" applyBorder="1" applyAlignment="1">
      <alignment horizontal="left"/>
    </xf>
    <xf numFmtId="9" fontId="24" fillId="0" borderId="0" xfId="58" applyFont="1" applyBorder="1" applyAlignment="1">
      <alignment horizontal="left"/>
    </xf>
    <xf numFmtId="0" fontId="39" fillId="0" borderId="0" xfId="0" applyFont="1" applyFill="1" applyBorder="1" applyAlignment="1">
      <alignment horizontal="left"/>
    </xf>
    <xf numFmtId="0" fontId="39" fillId="0" borderId="0" xfId="0" applyFont="1" applyFill="1" applyBorder="1" applyAlignment="1">
      <alignment horizontal="center"/>
    </xf>
    <xf numFmtId="0" fontId="24" fillId="0" borderId="0" xfId="0" applyFont="1" applyBorder="1" applyAlignment="1">
      <alignment horizontal="center" vertical="center"/>
    </xf>
    <xf numFmtId="2" fontId="24" fillId="0" borderId="0" xfId="0" applyNumberFormat="1" applyFont="1" applyFill="1" applyBorder="1" applyAlignment="1">
      <alignment horizontal="center" shrinkToFit="1"/>
    </xf>
    <xf numFmtId="2" fontId="24" fillId="0" borderId="0" xfId="0" applyNumberFormat="1" applyFont="1" applyBorder="1" applyAlignment="1">
      <alignment horizontal="center"/>
    </xf>
    <xf numFmtId="0" fontId="27" fillId="0" borderId="0" xfId="0" applyNumberFormat="1" applyFont="1" applyFill="1" applyBorder="1" applyAlignment="1">
      <alignment horizontal="center"/>
    </xf>
    <xf numFmtId="1" fontId="24" fillId="0" borderId="0" xfId="0" applyNumberFormat="1" applyFont="1" applyFill="1" applyBorder="1" applyAlignment="1">
      <alignment horizontal="left"/>
    </xf>
    <xf numFmtId="0" fontId="6" fillId="3" borderId="0" xfId="0" applyFont="1" applyFill="1" applyBorder="1" applyAlignment="1">
      <alignment horizontal="center"/>
    </xf>
    <xf numFmtId="2" fontId="34" fillId="0" borderId="0" xfId="0" applyNumberFormat="1" applyFont="1" applyBorder="1" applyAlignment="1">
      <alignment horizontal="center"/>
    </xf>
    <xf numFmtId="10" fontId="24" fillId="0" borderId="0" xfId="58" applyNumberFormat="1" applyFont="1" applyBorder="1" applyAlignment="1">
      <alignment horizontal="center"/>
    </xf>
    <xf numFmtId="0" fontId="3" fillId="3" borderId="0" xfId="0" applyFont="1" applyFill="1" applyBorder="1" applyAlignment="1">
      <alignment horizontal="center"/>
    </xf>
    <xf numFmtId="0" fontId="24" fillId="0" borderId="0" xfId="0" applyNumberFormat="1" applyFont="1" applyFill="1" applyBorder="1" applyAlignment="1">
      <alignment horizontal="center" vertical="top" wrapText="1"/>
    </xf>
    <xf numFmtId="2" fontId="24" fillId="0" borderId="0" xfId="0" applyNumberFormat="1" applyFont="1" applyFill="1" applyBorder="1" applyAlignment="1">
      <alignment horizontal="center" vertical="top"/>
    </xf>
    <xf numFmtId="0" fontId="24" fillId="0" borderId="0" xfId="0" applyFont="1" applyBorder="1" applyAlignment="1"/>
    <xf numFmtId="0" fontId="24" fillId="0" borderId="0" xfId="0" applyFont="1" applyBorder="1" applyAlignment="1">
      <alignment vertical="top"/>
    </xf>
    <xf numFmtId="0" fontId="24" fillId="0" borderId="0" xfId="0" applyFont="1" applyFill="1" applyBorder="1"/>
    <xf numFmtId="0" fontId="28" fillId="0" borderId="0" xfId="0" applyFont="1" applyFill="1" applyBorder="1" applyAlignment="1">
      <alignment horizontal="left" vertical="top"/>
    </xf>
    <xf numFmtId="0" fontId="24" fillId="0" borderId="0" xfId="0" applyFont="1" applyFill="1" applyBorder="1" applyAlignment="1">
      <alignment horizontal="center" vertical="center"/>
    </xf>
    <xf numFmtId="2" fontId="24" fillId="0" borderId="0" xfId="0" applyNumberFormat="1" applyFont="1" applyBorder="1" applyAlignment="1">
      <alignment horizontal="center" vertical="top"/>
    </xf>
    <xf numFmtId="169" fontId="24" fillId="0" borderId="0" xfId="0" applyNumberFormat="1" applyFont="1" applyBorder="1" applyAlignment="1">
      <alignment horizontal="center" vertical="top"/>
    </xf>
    <xf numFmtId="1" fontId="24" fillId="0" borderId="0" xfId="0" applyNumberFormat="1" applyFont="1" applyFill="1" applyBorder="1" applyAlignment="1">
      <alignment horizontal="center" vertical="top" wrapText="1"/>
    </xf>
    <xf numFmtId="10" fontId="24" fillId="0" borderId="0" xfId="58" applyNumberFormat="1" applyFont="1" applyFill="1" applyBorder="1" applyAlignment="1">
      <alignment horizontal="center" vertical="top"/>
    </xf>
    <xf numFmtId="0" fontId="28" fillId="0" borderId="0" xfId="0" applyFont="1" applyFill="1" applyBorder="1" applyAlignment="1">
      <alignment horizontal="center" vertical="top" wrapText="1"/>
    </xf>
    <xf numFmtId="0" fontId="27" fillId="0" borderId="0" xfId="0" applyFont="1" applyFill="1" applyBorder="1" applyAlignment="1">
      <alignment horizontal="left" vertical="top"/>
    </xf>
    <xf numFmtId="0" fontId="34" fillId="0" borderId="0" xfId="0" applyFont="1" applyBorder="1" applyAlignment="1"/>
    <xf numFmtId="1" fontId="9" fillId="0" borderId="0" xfId="0" applyNumberFormat="1" applyFont="1" applyFill="1" applyBorder="1" applyAlignment="1">
      <alignment horizontal="center"/>
    </xf>
    <xf numFmtId="2" fontId="37" fillId="0" borderId="0" xfId="0" applyNumberFormat="1" applyFont="1" applyFill="1" applyBorder="1" applyAlignment="1">
      <alignment horizontal="center" vertical="top"/>
    </xf>
    <xf numFmtId="1" fontId="34" fillId="0" borderId="0" xfId="0" applyNumberFormat="1" applyFont="1" applyBorder="1" applyAlignment="1">
      <alignment horizontal="center"/>
    </xf>
    <xf numFmtId="0" fontId="34" fillId="0" borderId="0" xfId="0" applyFont="1" applyBorder="1" applyAlignment="1">
      <alignment horizontal="left" vertical="top"/>
    </xf>
    <xf numFmtId="0" fontId="24" fillId="5" borderId="0" xfId="0" applyNumberFormat="1" applyFont="1" applyFill="1" applyBorder="1" applyAlignment="1">
      <alignment horizontal="center" wrapText="1"/>
    </xf>
    <xf numFmtId="1" fontId="9" fillId="0" borderId="0" xfId="0" applyNumberFormat="1" applyFont="1" applyFill="1" applyBorder="1" applyAlignment="1">
      <alignment horizontal="left"/>
    </xf>
    <xf numFmtId="0" fontId="0" fillId="0" borderId="0" xfId="0" applyBorder="1" applyAlignment="1"/>
    <xf numFmtId="166" fontId="24" fillId="0" borderId="0" xfId="0" applyNumberFormat="1" applyFont="1" applyBorder="1" applyAlignment="1">
      <alignment horizontal="center" vertical="top"/>
    </xf>
    <xf numFmtId="167" fontId="24" fillId="0" borderId="0" xfId="0" applyNumberFormat="1" applyFont="1" applyFill="1" applyBorder="1" applyAlignment="1">
      <alignment horizontal="center" vertical="top"/>
    </xf>
    <xf numFmtId="10" fontId="24" fillId="0" borderId="0" xfId="58" applyNumberFormat="1" applyFont="1" applyFill="1" applyBorder="1" applyAlignment="1">
      <alignment horizontal="center"/>
    </xf>
    <xf numFmtId="0" fontId="24" fillId="0" borderId="0" xfId="0" applyFont="1" applyFill="1" applyBorder="1" applyAlignment="1">
      <alignment horizontal="left" vertical="center"/>
    </xf>
    <xf numFmtId="0" fontId="30" fillId="0" borderId="0" xfId="0" applyFont="1" applyFill="1" applyBorder="1" applyAlignment="1">
      <alignment horizontal="left" vertical="center"/>
    </xf>
    <xf numFmtId="0" fontId="24" fillId="0" borderId="0" xfId="0" quotePrefix="1" applyFont="1" applyFill="1" applyBorder="1" applyAlignment="1">
      <alignment horizontal="left"/>
    </xf>
    <xf numFmtId="166" fontId="24" fillId="0" borderId="0" xfId="58" applyNumberFormat="1" applyFont="1" applyFill="1" applyBorder="1" applyAlignment="1">
      <alignment horizontal="center"/>
    </xf>
    <xf numFmtId="0" fontId="30" fillId="0" borderId="0" xfId="0" applyFont="1" applyFill="1" applyBorder="1" applyAlignment="1">
      <alignment vertical="top"/>
    </xf>
    <xf numFmtId="0" fontId="27" fillId="0" borderId="0" xfId="0" applyNumberFormat="1" applyFont="1" applyFill="1" applyBorder="1" applyAlignment="1">
      <alignment horizontal="center" vertical="top"/>
    </xf>
    <xf numFmtId="167" fontId="24" fillId="4" borderId="0" xfId="0" applyNumberFormat="1" applyFont="1" applyFill="1" applyBorder="1" applyAlignment="1">
      <alignment horizontal="center" vertical="top"/>
    </xf>
    <xf numFmtId="0" fontId="29" fillId="0" borderId="0" xfId="0" applyFont="1" applyFill="1" applyBorder="1" applyAlignment="1">
      <alignment horizontal="left"/>
    </xf>
    <xf numFmtId="0" fontId="0" fillId="2" borderId="0" xfId="0" applyFont="1" applyFill="1" applyBorder="1" applyAlignment="1">
      <alignment horizontal="center"/>
    </xf>
    <xf numFmtId="0" fontId="19" fillId="2" borderId="0" xfId="0" applyFont="1" applyFill="1" applyBorder="1" applyAlignment="1">
      <alignment horizontal="center"/>
    </xf>
    <xf numFmtId="0" fontId="24" fillId="2" borderId="0" xfId="0" applyFont="1" applyFill="1" applyBorder="1" applyAlignment="1">
      <alignment horizontal="left" vertical="top"/>
    </xf>
    <xf numFmtId="2" fontId="24" fillId="2" borderId="0" xfId="0" applyNumberFormat="1" applyFont="1" applyFill="1" applyBorder="1" applyAlignment="1">
      <alignment horizontal="center" vertical="top"/>
    </xf>
    <xf numFmtId="169" fontId="24" fillId="2" borderId="0" xfId="0" applyNumberFormat="1" applyFont="1" applyFill="1" applyBorder="1" applyAlignment="1">
      <alignment horizontal="center" vertical="top"/>
    </xf>
    <xf numFmtId="0" fontId="24" fillId="2" borderId="0" xfId="0" applyFont="1" applyFill="1" applyBorder="1" applyAlignment="1"/>
    <xf numFmtId="0" fontId="24" fillId="2" borderId="0" xfId="0" applyFont="1" applyFill="1" applyBorder="1" applyAlignment="1">
      <alignment horizontal="center"/>
    </xf>
    <xf numFmtId="0" fontId="24" fillId="2" borderId="0" xfId="0" applyFont="1" applyFill="1" applyBorder="1" applyAlignment="1">
      <alignment horizontal="left"/>
    </xf>
    <xf numFmtId="166" fontId="24" fillId="0" borderId="0" xfId="0" applyNumberFormat="1" applyFont="1" applyBorder="1" applyAlignment="1">
      <alignment horizontal="center"/>
    </xf>
    <xf numFmtId="166" fontId="24" fillId="0" borderId="0" xfId="0" applyNumberFormat="1" applyFont="1" applyFill="1" applyBorder="1" applyAlignment="1">
      <alignment horizontal="center" vertical="top" shrinkToFit="1"/>
    </xf>
    <xf numFmtId="0" fontId="28" fillId="0" borderId="0" xfId="0" applyFont="1" applyFill="1" applyBorder="1" applyAlignment="1">
      <alignment horizontal="center" vertical="top"/>
    </xf>
    <xf numFmtId="0" fontId="24" fillId="2" borderId="0" xfId="0" applyFont="1" applyFill="1" applyBorder="1" applyAlignment="1">
      <alignment horizontal="center" vertical="top"/>
    </xf>
    <xf numFmtId="2" fontId="24" fillId="2" borderId="0" xfId="0" applyNumberFormat="1" applyFont="1" applyFill="1" applyBorder="1" applyAlignment="1">
      <alignment horizontal="center"/>
    </xf>
    <xf numFmtId="169" fontId="24" fillId="2" borderId="0" xfId="0" applyNumberFormat="1" applyFont="1" applyFill="1" applyBorder="1" applyAlignment="1">
      <alignment horizontal="center"/>
    </xf>
    <xf numFmtId="0" fontId="34" fillId="6" borderId="0" xfId="0" applyFont="1" applyFill="1" applyBorder="1" applyAlignment="1">
      <alignment horizontal="left"/>
    </xf>
    <xf numFmtId="166" fontId="24" fillId="0" borderId="0" xfId="58" applyNumberFormat="1" applyFont="1" applyBorder="1" applyAlignment="1">
      <alignment horizontal="center"/>
    </xf>
    <xf numFmtId="2" fontId="24" fillId="0" borderId="0" xfId="58" applyNumberFormat="1" applyFont="1" applyFill="1" applyBorder="1" applyAlignment="1">
      <alignment horizontal="center" vertical="top"/>
    </xf>
    <xf numFmtId="0" fontId="47" fillId="0" borderId="0" xfId="0" applyNumberFormat="1" applyFont="1" applyFill="1" applyBorder="1" applyAlignment="1">
      <alignment horizontal="center"/>
    </xf>
    <xf numFmtId="0" fontId="24" fillId="4" borderId="0" xfId="0" applyFont="1" applyFill="1" applyBorder="1" applyAlignment="1">
      <alignment horizontal="center"/>
    </xf>
    <xf numFmtId="0" fontId="24" fillId="4" borderId="0" xfId="0" applyFont="1" applyFill="1" applyBorder="1" applyAlignment="1">
      <alignment horizontal="left"/>
    </xf>
    <xf numFmtId="0" fontId="37" fillId="0" borderId="0" xfId="0" applyFont="1" applyFill="1" applyBorder="1" applyAlignment="1">
      <alignment horizontal="left" vertical="top"/>
    </xf>
    <xf numFmtId="0" fontId="28" fillId="0" borderId="0" xfId="0" applyFont="1" applyFill="1" applyBorder="1" applyAlignment="1">
      <alignment horizontal="center"/>
    </xf>
    <xf numFmtId="1" fontId="9" fillId="0" borderId="0" xfId="0" applyNumberFormat="1" applyFont="1" applyFill="1" applyBorder="1" applyAlignment="1">
      <alignment horizontal="center" vertical="top"/>
    </xf>
    <xf numFmtId="0" fontId="28" fillId="0" borderId="0" xfId="0" applyFont="1" applyFill="1" applyBorder="1" applyAlignment="1">
      <alignment horizontal="center" wrapText="1"/>
    </xf>
    <xf numFmtId="0" fontId="24" fillId="5" borderId="0" xfId="0" applyNumberFormat="1" applyFont="1" applyFill="1" applyBorder="1" applyAlignment="1">
      <alignment horizontal="center" vertical="top" wrapText="1"/>
    </xf>
    <xf numFmtId="0" fontId="38" fillId="0" borderId="0" xfId="0" applyFont="1" applyFill="1" applyBorder="1" applyAlignment="1">
      <alignment horizontal="left"/>
    </xf>
    <xf numFmtId="0" fontId="0" fillId="0" borderId="0" xfId="0" applyFont="1" applyFill="1" applyBorder="1" applyAlignment="1">
      <alignment horizontal="center"/>
    </xf>
    <xf numFmtId="169" fontId="24" fillId="0" borderId="0" xfId="0" applyNumberFormat="1" applyFont="1" applyFill="1" applyBorder="1" applyAlignment="1">
      <alignment horizontal="center" vertical="top"/>
    </xf>
    <xf numFmtId="9" fontId="24" fillId="0" borderId="0" xfId="58" applyFont="1" applyFill="1" applyBorder="1" applyAlignment="1">
      <alignment horizontal="center"/>
    </xf>
    <xf numFmtId="2" fontId="34" fillId="0" borderId="0" xfId="0" applyNumberFormat="1" applyFont="1" applyBorder="1" applyAlignment="1">
      <alignment horizontal="center" vertical="top"/>
    </xf>
    <xf numFmtId="1" fontId="30" fillId="0" borderId="0" xfId="0" applyNumberFormat="1" applyFont="1" applyFill="1" applyBorder="1" applyAlignment="1">
      <alignment horizontal="center" wrapText="1"/>
    </xf>
    <xf numFmtId="0" fontId="30" fillId="0" borderId="0" xfId="0" applyFont="1" applyFill="1" applyBorder="1" applyAlignment="1">
      <alignment horizontal="center"/>
    </xf>
    <xf numFmtId="169" fontId="24" fillId="0" borderId="0" xfId="0" applyNumberFormat="1" applyFont="1" applyFill="1" applyBorder="1" applyAlignment="1">
      <alignment horizontal="center"/>
    </xf>
    <xf numFmtId="0" fontId="24" fillId="0" borderId="0" xfId="0" quotePrefix="1" applyFont="1" applyFill="1" applyBorder="1" applyAlignment="1"/>
    <xf numFmtId="0" fontId="30" fillId="0" borderId="0" xfId="0" applyFont="1" applyFill="1" applyBorder="1" applyAlignment="1">
      <alignment horizontal="left"/>
    </xf>
    <xf numFmtId="1" fontId="34" fillId="0" borderId="0" xfId="0" applyNumberFormat="1" applyFont="1" applyFill="1" applyBorder="1" applyAlignment="1">
      <alignment horizontal="center"/>
    </xf>
    <xf numFmtId="0" fontId="34" fillId="0" borderId="0" xfId="0" applyFont="1" applyBorder="1" applyAlignment="1">
      <alignment horizontal="left" wrapText="1"/>
    </xf>
    <xf numFmtId="1" fontId="24" fillId="0" borderId="0" xfId="0" applyNumberFormat="1" applyFont="1" applyBorder="1" applyAlignment="1">
      <alignment horizontal="center"/>
    </xf>
    <xf numFmtId="0" fontId="30" fillId="0" borderId="0" xfId="0" applyNumberFormat="1" applyFont="1" applyFill="1" applyBorder="1" applyAlignment="1">
      <alignment horizontal="center"/>
    </xf>
    <xf numFmtId="165" fontId="24" fillId="0" borderId="0" xfId="0" applyNumberFormat="1" applyFont="1" applyFill="1" applyBorder="1" applyAlignment="1">
      <alignment horizontal="center"/>
    </xf>
    <xf numFmtId="164" fontId="24" fillId="0" borderId="0" xfId="0" applyNumberFormat="1" applyFont="1" applyFill="1" applyBorder="1" applyAlignment="1">
      <alignment horizontal="left"/>
    </xf>
    <xf numFmtId="1" fontId="24" fillId="0" borderId="0" xfId="0" applyNumberFormat="1" applyFont="1" applyFill="1" applyBorder="1" applyAlignment="1">
      <alignment horizontal="center" vertical="top"/>
    </xf>
    <xf numFmtId="2" fontId="24" fillId="0" borderId="0" xfId="58" applyNumberFormat="1" applyFont="1" applyBorder="1" applyAlignment="1">
      <alignment horizontal="center"/>
    </xf>
    <xf numFmtId="168" fontId="24" fillId="0" borderId="0" xfId="0" applyNumberFormat="1" applyFont="1" applyBorder="1" applyAlignment="1">
      <alignment horizontal="left" vertical="top"/>
    </xf>
    <xf numFmtId="166" fontId="27" fillId="0" borderId="0" xfId="0" applyNumberFormat="1" applyFont="1" applyFill="1" applyBorder="1" applyAlignment="1">
      <alignment horizontal="center"/>
    </xf>
    <xf numFmtId="1" fontId="24" fillId="0" borderId="0" xfId="58" applyNumberFormat="1" applyFont="1" applyFill="1" applyBorder="1" applyAlignment="1">
      <alignment horizontal="center" vertical="top"/>
    </xf>
    <xf numFmtId="0" fontId="26" fillId="0" borderId="0" xfId="0" applyFont="1" applyBorder="1" applyAlignment="1">
      <alignment horizontal="left" vertical="top"/>
    </xf>
    <xf numFmtId="0" fontId="0" fillId="0" borderId="0" xfId="0" applyFont="1" applyBorder="1" applyAlignment="1">
      <alignment horizontal="left" vertical="top" wrapText="1"/>
    </xf>
    <xf numFmtId="0" fontId="35" fillId="0" borderId="0" xfId="0" applyFont="1" applyFill="1" applyBorder="1" applyAlignment="1">
      <alignment horizontal="left"/>
    </xf>
    <xf numFmtId="2" fontId="24" fillId="0" borderId="0" xfId="0" applyNumberFormat="1" applyFont="1" applyFill="1" applyBorder="1" applyAlignment="1">
      <alignment horizontal="center" vertical="top" wrapText="1" shrinkToFit="1"/>
    </xf>
    <xf numFmtId="0" fontId="28" fillId="0" borderId="0" xfId="0" applyFont="1" applyFill="1" applyBorder="1" applyAlignment="1"/>
    <xf numFmtId="1" fontId="34" fillId="0" borderId="0" xfId="0" applyNumberFormat="1" applyFont="1" applyBorder="1" applyAlignment="1">
      <alignment horizontal="center" vertical="top"/>
    </xf>
    <xf numFmtId="1" fontId="24" fillId="0" borderId="0" xfId="58" applyNumberFormat="1" applyFont="1" applyBorder="1" applyAlignment="1">
      <alignment horizontal="center"/>
    </xf>
    <xf numFmtId="1" fontId="28" fillId="0" borderId="0" xfId="0" applyNumberFormat="1" applyFont="1" applyFill="1" applyBorder="1" applyAlignment="1">
      <alignment horizontal="left"/>
    </xf>
    <xf numFmtId="166" fontId="34" fillId="0" borderId="0" xfId="0" applyNumberFormat="1" applyFont="1" applyBorder="1" applyAlignment="1">
      <alignment horizontal="center"/>
    </xf>
    <xf numFmtId="1" fontId="28" fillId="0" borderId="0" xfId="0" applyNumberFormat="1" applyFont="1" applyFill="1" applyBorder="1" applyAlignment="1">
      <alignment horizontal="center" wrapText="1"/>
    </xf>
    <xf numFmtId="0" fontId="24" fillId="0" borderId="0" xfId="0" applyNumberFormat="1" applyFont="1" applyBorder="1" applyAlignment="1">
      <alignment horizontal="center"/>
    </xf>
    <xf numFmtId="0" fontId="27" fillId="0" borderId="0" xfId="0" applyNumberFormat="1" applyFont="1" applyFill="1" applyBorder="1" applyAlignment="1">
      <alignment horizontal="left"/>
    </xf>
    <xf numFmtId="0" fontId="54" fillId="0" borderId="0" xfId="0" applyFont="1" applyBorder="1" applyAlignment="1">
      <alignment horizontal="left" wrapText="1"/>
    </xf>
    <xf numFmtId="0" fontId="19" fillId="0" borderId="0" xfId="0" applyFont="1" applyBorder="1" applyAlignment="1">
      <alignment shrinkToFit="1"/>
    </xf>
    <xf numFmtId="169" fontId="19" fillId="0" borderId="0" xfId="0" applyNumberFormat="1" applyFont="1" applyBorder="1"/>
    <xf numFmtId="0" fontId="19" fillId="0" borderId="0" xfId="0" applyFont="1" applyBorder="1" applyAlignment="1">
      <alignment wrapText="1"/>
    </xf>
    <xf numFmtId="0" fontId="19" fillId="4" borderId="0" xfId="0" applyFont="1" applyFill="1" applyBorder="1"/>
    <xf numFmtId="0" fontId="19" fillId="0" borderId="0" xfId="0" applyFont="1" applyBorder="1" applyAlignment="1">
      <alignment vertical="top"/>
    </xf>
    <xf numFmtId="0" fontId="24" fillId="0" borderId="0" xfId="0" applyFont="1" applyBorder="1"/>
    <xf numFmtId="0" fontId="28" fillId="0" borderId="0" xfId="0" applyFont="1" applyBorder="1"/>
    <xf numFmtId="0" fontId="19" fillId="0" borderId="0" xfId="0" applyFont="1" applyFill="1" applyBorder="1" applyAlignment="1">
      <alignment wrapText="1"/>
    </xf>
    <xf numFmtId="0" fontId="19" fillId="4" borderId="0" xfId="0" applyFont="1" applyFill="1" applyBorder="1" applyAlignment="1">
      <alignment horizontal="center"/>
    </xf>
    <xf numFmtId="0" fontId="19" fillId="4" borderId="0" xfId="0" applyFont="1" applyFill="1" applyBorder="1" applyAlignment="1"/>
    <xf numFmtId="0" fontId="28" fillId="0" borderId="0" xfId="0" applyFont="1" applyBorder="1" applyAlignment="1">
      <alignment horizontal="center" wrapText="1"/>
    </xf>
    <xf numFmtId="0" fontId="19" fillId="0" borderId="0" xfId="0" applyFont="1" applyBorder="1" applyAlignment="1">
      <alignment horizontal="center" vertical="top"/>
    </xf>
    <xf numFmtId="0" fontId="37" fillId="0" borderId="0" xfId="0" applyFont="1" applyFill="1" applyBorder="1" applyAlignment="1">
      <alignment horizontal="center" vertical="top"/>
    </xf>
    <xf numFmtId="0" fontId="37" fillId="0" borderId="0" xfId="0" applyFont="1" applyFill="1" applyBorder="1" applyAlignment="1">
      <alignment vertical="top"/>
    </xf>
    <xf numFmtId="2" fontId="28" fillId="0" borderId="0" xfId="0" applyNumberFormat="1" applyFont="1" applyFill="1" applyBorder="1" applyAlignment="1">
      <alignment horizontal="center" vertical="top"/>
    </xf>
    <xf numFmtId="0" fontId="28" fillId="0" borderId="0" xfId="0" applyFont="1" applyBorder="1" applyAlignment="1"/>
    <xf numFmtId="0" fontId="28" fillId="0" borderId="0" xfId="0" applyFont="1" applyBorder="1" applyAlignment="1">
      <alignment horizontal="center" vertical="top"/>
    </xf>
    <xf numFmtId="0" fontId="28" fillId="0" borderId="0" xfId="0" applyFont="1" applyBorder="1" applyAlignment="1">
      <alignment vertical="top"/>
    </xf>
    <xf numFmtId="0" fontId="54" fillId="0" borderId="0" xfId="0" applyFont="1" applyBorder="1" applyAlignment="1"/>
    <xf numFmtId="0" fontId="19" fillId="0" borderId="0" xfId="0" applyFont="1" applyFill="1" applyBorder="1" applyAlignment="1">
      <alignment horizontal="center" wrapText="1"/>
    </xf>
    <xf numFmtId="0" fontId="28" fillId="0" borderId="0" xfId="0" applyFont="1" applyBorder="1" applyAlignment="1">
      <alignment horizontal="center"/>
    </xf>
    <xf numFmtId="0" fontId="19" fillId="0" borderId="0" xfId="0" applyFont="1" applyBorder="1" applyAlignment="1">
      <alignment vertical="center"/>
    </xf>
    <xf numFmtId="0" fontId="37" fillId="0" borderId="0" xfId="0" applyFont="1" applyFill="1" applyBorder="1" applyAlignment="1">
      <alignment horizontal="center"/>
    </xf>
    <xf numFmtId="0" fontId="0" fillId="0" borderId="0" xfId="0" applyBorder="1" applyAlignment="1">
      <alignment vertical="center"/>
    </xf>
    <xf numFmtId="0" fontId="19" fillId="0" borderId="0" xfId="0" applyFont="1" applyBorder="1" applyAlignment="1">
      <alignment horizontal="center" wrapText="1"/>
    </xf>
    <xf numFmtId="0" fontId="9" fillId="0" borderId="0" xfId="0" applyFont="1" applyBorder="1"/>
    <xf numFmtId="0" fontId="36" fillId="0" borderId="0" xfId="0" applyFont="1" applyBorder="1" applyAlignment="1">
      <alignment horizontal="center"/>
    </xf>
    <xf numFmtId="0" fontId="19" fillId="0" borderId="0" xfId="0" applyFont="1" applyBorder="1" applyAlignment="1">
      <alignment horizontal="left" vertical="center"/>
    </xf>
    <xf numFmtId="0" fontId="7" fillId="0" borderId="0" xfId="0" applyFont="1" applyBorder="1"/>
    <xf numFmtId="0" fontId="27" fillId="0" borderId="0" xfId="0" applyFont="1" applyFill="1" applyBorder="1" applyAlignment="1">
      <alignment horizontal="right"/>
    </xf>
    <xf numFmtId="0" fontId="27" fillId="0" borderId="0" xfId="0" applyFont="1" applyFill="1" applyBorder="1" applyAlignment="1"/>
    <xf numFmtId="0" fontId="30" fillId="0" borderId="0" xfId="0" applyFont="1" applyFill="1" applyBorder="1" applyAlignment="1"/>
    <xf numFmtId="0" fontId="3" fillId="3" borderId="0" xfId="0" applyFont="1" applyFill="1" applyBorder="1" applyAlignment="1">
      <alignment vertical="top"/>
    </xf>
    <xf numFmtId="0" fontId="34" fillId="0" borderId="0" xfId="0" applyFont="1" applyBorder="1" applyAlignment="1">
      <alignment vertical="top"/>
    </xf>
    <xf numFmtId="0" fontId="27" fillId="0" borderId="0" xfId="0" applyFont="1" applyFill="1" applyBorder="1" applyAlignment="1">
      <alignment horizontal="right" vertical="top"/>
    </xf>
    <xf numFmtId="0" fontId="27" fillId="0" borderId="0" xfId="0" applyFont="1" applyFill="1" applyBorder="1" applyAlignment="1">
      <alignment vertical="top"/>
    </xf>
    <xf numFmtId="0" fontId="24" fillId="0" borderId="0" xfId="58" applyNumberFormat="1" applyFont="1" applyFill="1" applyBorder="1" applyAlignment="1">
      <alignment horizontal="center" vertical="top"/>
    </xf>
    <xf numFmtId="0" fontId="19" fillId="0" borderId="0" xfId="0" applyFont="1" applyFill="1" applyBorder="1" applyAlignment="1">
      <alignment horizontal="center" vertical="top"/>
    </xf>
    <xf numFmtId="0" fontId="24" fillId="4" borderId="0" xfId="0" applyFont="1" applyFill="1" applyBorder="1" applyAlignment="1">
      <alignment vertical="top"/>
    </xf>
    <xf numFmtId="1" fontId="24" fillId="0" borderId="0" xfId="0" applyNumberFormat="1" applyFont="1" applyFill="1" applyBorder="1" applyAlignment="1">
      <alignment vertical="top"/>
    </xf>
    <xf numFmtId="0" fontId="24" fillId="0" borderId="0" xfId="0" applyNumberFormat="1" applyFont="1" applyFill="1" applyBorder="1" applyAlignment="1">
      <alignment vertical="top"/>
    </xf>
    <xf numFmtId="0" fontId="12" fillId="0" borderId="0" xfId="31" applyBorder="1" applyAlignment="1">
      <alignment vertical="center"/>
    </xf>
    <xf numFmtId="0" fontId="11" fillId="0" borderId="0" xfId="0" applyFont="1" applyBorder="1"/>
    <xf numFmtId="0" fontId="27" fillId="0" borderId="0" xfId="0" applyFont="1" applyFill="1" applyBorder="1"/>
    <xf numFmtId="0" fontId="0" fillId="0" borderId="1" xfId="0" applyBorder="1"/>
    <xf numFmtId="0" fontId="3" fillId="0" borderId="4" xfId="0" applyFont="1" applyFill="1" applyBorder="1" applyAlignment="1">
      <alignment horizontal="center"/>
    </xf>
    <xf numFmtId="0" fontId="0" fillId="0" borderId="4" xfId="0" applyFont="1" applyBorder="1" applyAlignment="1">
      <alignment horizontal="center"/>
    </xf>
    <xf numFmtId="0" fontId="4" fillId="0" borderId="4" xfId="0" applyFont="1" applyBorder="1" applyAlignment="1">
      <alignment horizontal="left"/>
    </xf>
    <xf numFmtId="0" fontId="16" fillId="0" borderId="4" xfId="0" applyNumberFormat="1" applyFont="1" applyBorder="1" applyAlignment="1">
      <alignment horizontal="center"/>
    </xf>
    <xf numFmtId="0" fontId="17" fillId="0" borderId="4" xfId="0" applyFont="1" applyBorder="1" applyAlignment="1">
      <alignment horizontal="left"/>
    </xf>
    <xf numFmtId="0" fontId="19" fillId="0" borderId="4" xfId="0" applyFont="1" applyBorder="1" applyAlignment="1">
      <alignment horizontal="left"/>
    </xf>
    <xf numFmtId="0" fontId="24" fillId="0" borderId="4" xfId="0" applyFont="1" applyBorder="1" applyAlignment="1">
      <alignment horizontal="center" vertical="center"/>
    </xf>
    <xf numFmtId="0" fontId="24" fillId="0" borderId="4" xfId="0" applyFont="1" applyBorder="1" applyAlignment="1">
      <alignment horizontal="left"/>
    </xf>
    <xf numFmtId="2" fontId="24" fillId="0" borderId="4" xfId="0" applyNumberFormat="1" applyFont="1" applyFill="1" applyBorder="1" applyAlignment="1">
      <alignment horizontal="center" shrinkToFit="1"/>
    </xf>
    <xf numFmtId="0" fontId="24" fillId="0" borderId="4" xfId="0" applyFont="1" applyFill="1" applyBorder="1" applyAlignment="1">
      <alignment vertical="top"/>
    </xf>
    <xf numFmtId="2" fontId="24" fillId="0" borderId="4" xfId="0" applyNumberFormat="1" applyFont="1" applyBorder="1" applyAlignment="1">
      <alignment horizontal="center"/>
    </xf>
    <xf numFmtId="0" fontId="24" fillId="0" borderId="4" xfId="0" applyFont="1" applyBorder="1" applyAlignment="1">
      <alignment horizontal="left" vertical="top"/>
    </xf>
    <xf numFmtId="169" fontId="24" fillId="0" borderId="4" xfId="0" applyNumberFormat="1" applyFont="1" applyBorder="1" applyAlignment="1">
      <alignment horizontal="center"/>
    </xf>
    <xf numFmtId="2" fontId="53" fillId="0" borderId="4" xfId="0" applyNumberFormat="1" applyFont="1" applyBorder="1" applyAlignment="1">
      <alignment horizontal="center"/>
    </xf>
    <xf numFmtId="0" fontId="34" fillId="0" borderId="4" xfId="0" applyFont="1" applyBorder="1" applyAlignment="1">
      <alignment horizontal="left"/>
    </xf>
    <xf numFmtId="0" fontId="27" fillId="0" borderId="4" xfId="0" applyFont="1" applyFill="1" applyBorder="1" applyAlignment="1">
      <alignment horizontal="center"/>
    </xf>
    <xf numFmtId="0" fontId="27" fillId="0" borderId="4" xfId="0" applyFont="1" applyFill="1" applyBorder="1" applyAlignment="1">
      <alignment horizontal="left"/>
    </xf>
    <xf numFmtId="0" fontId="24" fillId="0" borderId="4" xfId="0" applyFont="1" applyBorder="1" applyAlignment="1">
      <alignment horizontal="center"/>
    </xf>
    <xf numFmtId="0" fontId="24" fillId="0" borderId="4" xfId="0" applyFont="1" applyFill="1" applyBorder="1" applyAlignment="1">
      <alignment horizontal="center"/>
    </xf>
    <xf numFmtId="0" fontId="24" fillId="0" borderId="4" xfId="58" applyNumberFormat="1" applyFont="1" applyFill="1" applyBorder="1" applyAlignment="1">
      <alignment horizontal="center"/>
    </xf>
    <xf numFmtId="0" fontId="27" fillId="0" borderId="4" xfId="0" applyNumberFormat="1" applyFont="1" applyFill="1" applyBorder="1" applyAlignment="1">
      <alignment horizontal="center"/>
    </xf>
    <xf numFmtId="1" fontId="24" fillId="0" borderId="4" xfId="0" applyNumberFormat="1" applyFont="1" applyFill="1" applyBorder="1" applyAlignment="1">
      <alignment horizontal="center" wrapText="1"/>
    </xf>
    <xf numFmtId="0" fontId="24" fillId="0" borderId="4" xfId="0" applyNumberFormat="1" applyFont="1" applyFill="1" applyBorder="1" applyAlignment="1">
      <alignment horizontal="center" wrapText="1"/>
    </xf>
    <xf numFmtId="0" fontId="24" fillId="5" borderId="4" xfId="0" applyFont="1" applyFill="1" applyBorder="1" applyAlignment="1">
      <alignment horizontal="left" vertical="top"/>
    </xf>
    <xf numFmtId="0" fontId="24" fillId="0" borderId="4" xfId="0" applyFont="1" applyFill="1" applyBorder="1" applyAlignment="1">
      <alignment horizontal="left" vertical="top"/>
    </xf>
    <xf numFmtId="167" fontId="24" fillId="4" borderId="4" xfId="0" applyNumberFormat="1" applyFont="1" applyFill="1" applyBorder="1" applyAlignment="1">
      <alignment horizontal="center"/>
    </xf>
    <xf numFmtId="0" fontId="32" fillId="0" borderId="4" xfId="31" applyFont="1" applyBorder="1" applyAlignment="1">
      <alignment vertical="center"/>
    </xf>
    <xf numFmtId="10" fontId="24" fillId="0" borderId="4" xfId="58" applyNumberFormat="1" applyFont="1" applyBorder="1" applyAlignment="1">
      <alignment horizontal="center" wrapText="1"/>
    </xf>
    <xf numFmtId="0" fontId="24" fillId="0" borderId="4" xfId="0" applyFont="1" applyFill="1" applyBorder="1" applyAlignment="1">
      <alignment horizontal="center" wrapText="1"/>
    </xf>
    <xf numFmtId="0" fontId="24" fillId="0" borderId="4" xfId="0" applyNumberFormat="1" applyFont="1" applyFill="1" applyBorder="1" applyAlignment="1">
      <alignment horizontal="center"/>
    </xf>
    <xf numFmtId="1" fontId="24" fillId="0" borderId="4" xfId="0" applyNumberFormat="1" applyFont="1" applyFill="1" applyBorder="1" applyAlignment="1">
      <alignment horizontal="center"/>
    </xf>
    <xf numFmtId="1" fontId="24" fillId="0" borderId="4" xfId="0" applyNumberFormat="1" applyFont="1" applyFill="1" applyBorder="1" applyAlignment="1">
      <alignment horizontal="left"/>
    </xf>
    <xf numFmtId="0" fontId="24" fillId="0" borderId="4" xfId="0" applyFont="1" applyFill="1" applyBorder="1" applyAlignment="1">
      <alignment horizontal="center" vertical="top"/>
    </xf>
    <xf numFmtId="2" fontId="24" fillId="0" borderId="4" xfId="0" applyNumberFormat="1" applyFont="1" applyFill="1" applyBorder="1" applyAlignment="1">
      <alignment horizontal="center"/>
    </xf>
    <xf numFmtId="0" fontId="37" fillId="0" borderId="4" xfId="0" applyFont="1" applyFill="1" applyBorder="1" applyAlignment="1">
      <alignment horizontal="left"/>
    </xf>
    <xf numFmtId="0" fontId="3" fillId="3" borderId="4" xfId="0" applyFont="1" applyFill="1" applyBorder="1" applyAlignment="1">
      <alignment horizontal="center"/>
    </xf>
    <xf numFmtId="2" fontId="24" fillId="0" borderId="4" xfId="0" applyNumberFormat="1" applyFont="1" applyFill="1" applyBorder="1" applyAlignment="1">
      <alignment horizontal="center" vertical="top" shrinkToFit="1"/>
    </xf>
    <xf numFmtId="0" fontId="0" fillId="0" borderId="4" xfId="0" applyFont="1" applyBorder="1"/>
    <xf numFmtId="0" fontId="4" fillId="0" borderId="4" xfId="0" applyFont="1" applyBorder="1"/>
    <xf numFmtId="0" fontId="17" fillId="0" borderId="4" xfId="0" applyFont="1" applyBorder="1"/>
    <xf numFmtId="0" fontId="24" fillId="0" borderId="4" xfId="0" applyFont="1" applyBorder="1" applyAlignment="1">
      <alignment vertical="top"/>
    </xf>
    <xf numFmtId="0" fontId="24" fillId="0" borderId="4" xfId="0" applyFont="1" applyFill="1" applyBorder="1" applyAlignment="1"/>
    <xf numFmtId="0" fontId="24" fillId="0" borderId="4" xfId="0" applyFont="1" applyFill="1" applyBorder="1"/>
    <xf numFmtId="0" fontId="17" fillId="0" borderId="4" xfId="0" applyFont="1" applyBorder="1" applyAlignment="1">
      <alignment horizontal="center"/>
    </xf>
    <xf numFmtId="0" fontId="30" fillId="0" borderId="4" xfId="0" applyFont="1" applyFill="1" applyBorder="1" applyAlignment="1">
      <alignment horizontal="left" vertical="top"/>
    </xf>
    <xf numFmtId="0" fontId="0" fillId="0" borderId="4" xfId="0" applyFont="1" applyBorder="1" applyAlignment="1">
      <alignment horizontal="left"/>
    </xf>
    <xf numFmtId="0" fontId="24" fillId="0" borderId="4" xfId="0" applyFont="1" applyBorder="1" applyAlignment="1">
      <alignment horizontal="center" vertical="top"/>
    </xf>
    <xf numFmtId="2" fontId="34" fillId="0" borderId="4" xfId="0" applyNumberFormat="1" applyFont="1" applyBorder="1" applyAlignment="1">
      <alignment horizontal="center"/>
    </xf>
    <xf numFmtId="0" fontId="34" fillId="0" borderId="4" xfId="0" applyFont="1" applyBorder="1" applyAlignment="1"/>
    <xf numFmtId="166" fontId="24" fillId="0" borderId="4" xfId="58" applyNumberFormat="1" applyFont="1" applyFill="1" applyBorder="1" applyAlignment="1">
      <alignment horizontal="center"/>
    </xf>
    <xf numFmtId="0" fontId="3" fillId="3" borderId="2" xfId="0" applyFont="1" applyFill="1" applyBorder="1" applyAlignment="1">
      <alignment horizontal="center"/>
    </xf>
    <xf numFmtId="0" fontId="0" fillId="0" borderId="2" xfId="0" applyFont="1" applyBorder="1" applyAlignment="1">
      <alignment horizontal="center"/>
    </xf>
    <xf numFmtId="0" fontId="16" fillId="0" borderId="2" xfId="0" applyNumberFormat="1" applyFont="1" applyBorder="1" applyAlignment="1">
      <alignment horizontal="center"/>
    </xf>
    <xf numFmtId="0" fontId="17" fillId="0" borderId="2" xfId="0" applyFont="1" applyBorder="1" applyAlignment="1">
      <alignment horizontal="left"/>
    </xf>
    <xf numFmtId="0" fontId="19" fillId="0" borderId="2" xfId="0" applyFont="1" applyBorder="1" applyAlignment="1">
      <alignment horizontal="center"/>
    </xf>
    <xf numFmtId="0" fontId="24" fillId="0" borderId="2" xfId="0" applyFont="1" applyBorder="1" applyAlignment="1">
      <alignment horizontal="left" vertical="top"/>
    </xf>
    <xf numFmtId="0" fontId="0" fillId="0" borderId="2" xfId="0" applyBorder="1"/>
    <xf numFmtId="2" fontId="24" fillId="0" borderId="2" xfId="0" applyNumberFormat="1" applyFont="1" applyBorder="1" applyAlignment="1">
      <alignment horizontal="center"/>
    </xf>
    <xf numFmtId="0" fontId="34" fillId="0" borderId="2" xfId="0" applyFont="1" applyBorder="1" applyAlignment="1">
      <alignment horizontal="left"/>
    </xf>
    <xf numFmtId="0" fontId="27" fillId="0" borderId="2" xfId="0" applyFont="1" applyFill="1" applyBorder="1" applyAlignment="1">
      <alignment horizontal="left"/>
    </xf>
    <xf numFmtId="0" fontId="24" fillId="0" borderId="2" xfId="58" applyNumberFormat="1" applyFont="1" applyFill="1" applyBorder="1" applyAlignment="1">
      <alignment horizontal="center"/>
    </xf>
    <xf numFmtId="0" fontId="19" fillId="0" borderId="2" xfId="0" applyFont="1" applyBorder="1"/>
    <xf numFmtId="0" fontId="19" fillId="0" borderId="2" xfId="0" applyFont="1" applyFill="1" applyBorder="1" applyAlignment="1">
      <alignment vertical="top"/>
    </xf>
    <xf numFmtId="0" fontId="24" fillId="0" borderId="2" xfId="0" applyFont="1" applyBorder="1" applyAlignment="1">
      <alignment horizontal="center"/>
    </xf>
    <xf numFmtId="1" fontId="24" fillId="0" borderId="2" xfId="0" applyNumberFormat="1" applyFont="1" applyFill="1" applyBorder="1" applyAlignment="1">
      <alignment horizontal="left"/>
    </xf>
    <xf numFmtId="0" fontId="24" fillId="0" borderId="2" xfId="0" applyFont="1" applyFill="1" applyBorder="1" applyAlignment="1">
      <alignment horizontal="center" vertical="top"/>
    </xf>
    <xf numFmtId="0" fontId="3" fillId="3" borderId="5" xfId="0" applyFont="1" applyFill="1" applyBorder="1" applyAlignment="1">
      <alignment horizontal="center"/>
    </xf>
    <xf numFmtId="0" fontId="0" fillId="0" borderId="5" xfId="0" applyFont="1" applyBorder="1" applyAlignment="1">
      <alignment horizontal="center"/>
    </xf>
    <xf numFmtId="0" fontId="4" fillId="0" borderId="5" xfId="0" applyFont="1" applyBorder="1" applyAlignment="1">
      <alignment horizontal="left"/>
    </xf>
    <xf numFmtId="0" fontId="16" fillId="0" borderId="5" xfId="0" applyNumberFormat="1" applyFont="1" applyBorder="1" applyAlignment="1">
      <alignment horizontal="center"/>
    </xf>
    <xf numFmtId="0" fontId="17" fillId="0" borderId="5" xfId="0" applyFont="1" applyBorder="1" applyAlignment="1">
      <alignment horizontal="left"/>
    </xf>
    <xf numFmtId="0" fontId="19" fillId="0" borderId="5" xfId="0" applyFont="1" applyBorder="1" applyAlignment="1">
      <alignment horizontal="center"/>
    </xf>
    <xf numFmtId="0" fontId="24" fillId="0" borderId="5" xfId="0" applyFont="1" applyBorder="1" applyAlignment="1">
      <alignment horizontal="center" vertical="top"/>
    </xf>
    <xf numFmtId="0" fontId="24" fillId="0" borderId="5" xfId="0" applyFont="1" applyBorder="1" applyAlignment="1">
      <alignment horizontal="left" vertical="top"/>
    </xf>
    <xf numFmtId="0" fontId="0" fillId="0" borderId="5" xfId="0" applyBorder="1"/>
    <xf numFmtId="2" fontId="24" fillId="0" borderId="5" xfId="0" applyNumberFormat="1" applyFont="1" applyFill="1" applyBorder="1" applyAlignment="1">
      <alignment horizontal="center" vertical="top" shrinkToFit="1"/>
    </xf>
    <xf numFmtId="0" fontId="24" fillId="0" borderId="5" xfId="0" applyFont="1" applyFill="1" applyBorder="1" applyAlignment="1">
      <alignment horizontal="left" vertical="top"/>
    </xf>
    <xf numFmtId="2" fontId="24" fillId="0" borderId="5" xfId="0" applyNumberFormat="1" applyFont="1" applyBorder="1" applyAlignment="1">
      <alignment horizontal="center"/>
    </xf>
    <xf numFmtId="169" fontId="24" fillId="0" borderId="5" xfId="0" applyNumberFormat="1" applyFont="1" applyBorder="1" applyAlignment="1">
      <alignment horizontal="center"/>
    </xf>
    <xf numFmtId="0" fontId="24" fillId="0" borderId="5" xfId="0" applyFont="1" applyBorder="1" applyAlignment="1">
      <alignment horizontal="left"/>
    </xf>
    <xf numFmtId="2" fontId="34" fillId="0" borderId="5" xfId="0" applyNumberFormat="1" applyFont="1" applyBorder="1" applyAlignment="1">
      <alignment horizontal="center"/>
    </xf>
    <xf numFmtId="0" fontId="34" fillId="0" borderId="5" xfId="0" applyFont="1" applyBorder="1" applyAlignment="1">
      <alignment horizontal="left"/>
    </xf>
    <xf numFmtId="0" fontId="27" fillId="0" borderId="5" xfId="0" applyFont="1" applyFill="1" applyBorder="1" applyAlignment="1">
      <alignment horizontal="center"/>
    </xf>
    <xf numFmtId="0" fontId="27" fillId="0" borderId="5" xfId="0" applyFont="1" applyFill="1" applyBorder="1" applyAlignment="1">
      <alignment horizontal="left"/>
    </xf>
    <xf numFmtId="0" fontId="24" fillId="0" borderId="5" xfId="0" applyFont="1" applyBorder="1" applyAlignment="1">
      <alignment horizontal="center"/>
    </xf>
    <xf numFmtId="0" fontId="24" fillId="0" borderId="5" xfId="0" applyFont="1" applyFill="1" applyBorder="1" applyAlignment="1">
      <alignment horizontal="center"/>
    </xf>
    <xf numFmtId="0" fontId="24" fillId="0" borderId="5" xfId="0" applyFont="1" applyFill="1" applyBorder="1" applyAlignment="1">
      <alignment horizontal="left"/>
    </xf>
    <xf numFmtId="0" fontId="24" fillId="0" borderId="5" xfId="58" applyNumberFormat="1" applyFont="1" applyFill="1" applyBorder="1" applyAlignment="1">
      <alignment horizontal="center"/>
    </xf>
    <xf numFmtId="0" fontId="24" fillId="0" borderId="5" xfId="0" applyFont="1" applyFill="1" applyBorder="1" applyAlignment="1">
      <alignment horizontal="center" vertical="top"/>
    </xf>
    <xf numFmtId="0" fontId="19" fillId="0" borderId="5" xfId="0" applyFont="1" applyFill="1" applyBorder="1" applyAlignment="1">
      <alignment vertical="top"/>
    </xf>
    <xf numFmtId="0" fontId="24" fillId="0" borderId="5" xfId="0" applyNumberFormat="1" applyFont="1" applyFill="1" applyBorder="1" applyAlignment="1">
      <alignment horizontal="center"/>
    </xf>
    <xf numFmtId="1" fontId="24" fillId="0" borderId="5" xfId="0" applyNumberFormat="1" applyFont="1" applyFill="1" applyBorder="1" applyAlignment="1">
      <alignment horizontal="center" wrapText="1"/>
    </xf>
    <xf numFmtId="0" fontId="24" fillId="0" borderId="5" xfId="0" applyNumberFormat="1" applyFont="1" applyFill="1" applyBorder="1" applyAlignment="1">
      <alignment horizontal="center" wrapText="1"/>
    </xf>
    <xf numFmtId="9" fontId="24" fillId="0" borderId="5" xfId="58" applyFont="1" applyBorder="1" applyAlignment="1">
      <alignment horizontal="center"/>
    </xf>
    <xf numFmtId="0" fontId="24" fillId="0" borderId="5" xfId="0" applyFont="1" applyFill="1" applyBorder="1" applyAlignment="1">
      <alignment horizontal="center" wrapText="1"/>
    </xf>
    <xf numFmtId="1" fontId="24" fillId="0" borderId="5" xfId="0" applyNumberFormat="1" applyFont="1" applyFill="1" applyBorder="1" applyAlignment="1">
      <alignment horizontal="center"/>
    </xf>
    <xf numFmtId="1" fontId="24" fillId="0" borderId="5" xfId="0" applyNumberFormat="1" applyFont="1" applyFill="1" applyBorder="1" applyAlignment="1">
      <alignment horizontal="left"/>
    </xf>
    <xf numFmtId="2" fontId="24" fillId="0" borderId="5" xfId="0" applyNumberFormat="1" applyFont="1" applyFill="1" applyBorder="1" applyAlignment="1">
      <alignment horizontal="center"/>
    </xf>
    <xf numFmtId="0" fontId="24" fillId="0" borderId="2" xfId="0" applyFont="1" applyBorder="1" applyAlignment="1">
      <alignment horizontal="center" vertical="top"/>
    </xf>
    <xf numFmtId="169" fontId="24" fillId="0" borderId="2" xfId="0" applyNumberFormat="1" applyFont="1" applyBorder="1" applyAlignment="1">
      <alignment horizontal="center"/>
    </xf>
    <xf numFmtId="2" fontId="34" fillId="0" borderId="2" xfId="0" applyNumberFormat="1" applyFont="1" applyBorder="1" applyAlignment="1">
      <alignment horizontal="center"/>
    </xf>
    <xf numFmtId="0" fontId="27" fillId="0" borderId="2" xfId="0" applyFont="1" applyFill="1" applyBorder="1" applyAlignment="1">
      <alignment horizontal="center"/>
    </xf>
    <xf numFmtId="1" fontId="24" fillId="0" borderId="2" xfId="0" applyNumberFormat="1" applyFont="1" applyFill="1" applyBorder="1" applyAlignment="1">
      <alignment horizontal="center" wrapText="1"/>
    </xf>
    <xf numFmtId="0" fontId="24" fillId="0" borderId="2" xfId="0" applyNumberFormat="1" applyFont="1" applyFill="1" applyBorder="1" applyAlignment="1">
      <alignment horizontal="center" wrapText="1"/>
    </xf>
    <xf numFmtId="167" fontId="24" fillId="4" borderId="2" xfId="0" applyNumberFormat="1" applyFont="1" applyFill="1" applyBorder="1" applyAlignment="1">
      <alignment horizontal="center"/>
    </xf>
    <xf numFmtId="9" fontId="24" fillId="0" borderId="2" xfId="58" applyFont="1" applyBorder="1" applyAlignment="1">
      <alignment horizontal="center"/>
    </xf>
    <xf numFmtId="0" fontId="24" fillId="0" borderId="2" xfId="0" applyFont="1" applyFill="1" applyBorder="1" applyAlignment="1">
      <alignment horizontal="center" wrapText="1"/>
    </xf>
    <xf numFmtId="1" fontId="24" fillId="0" borderId="2" xfId="0" applyNumberFormat="1" applyFont="1" applyFill="1" applyBorder="1" applyAlignment="1">
      <alignment horizontal="center"/>
    </xf>
    <xf numFmtId="0" fontId="24" fillId="0" borderId="2" xfId="0" applyFont="1" applyFill="1" applyBorder="1" applyAlignment="1">
      <alignment vertical="top"/>
    </xf>
    <xf numFmtId="2" fontId="24" fillId="0" borderId="2" xfId="0" applyNumberFormat="1" applyFont="1" applyFill="1" applyBorder="1" applyAlignment="1">
      <alignment horizontal="center"/>
    </xf>
    <xf numFmtId="1" fontId="30" fillId="0" borderId="2" xfId="0" applyNumberFormat="1" applyFont="1" applyFill="1" applyBorder="1" applyAlignment="1">
      <alignment horizontal="center" wrapText="1"/>
    </xf>
    <xf numFmtId="0" fontId="30" fillId="0" borderId="2" xfId="0" applyFont="1" applyFill="1" applyBorder="1" applyAlignment="1">
      <alignment horizontal="center"/>
    </xf>
    <xf numFmtId="1" fontId="9" fillId="0" borderId="2" xfId="0" applyNumberFormat="1" applyFont="1" applyFill="1" applyBorder="1" applyAlignment="1">
      <alignment horizontal="center"/>
    </xf>
    <xf numFmtId="1" fontId="24" fillId="0" borderId="4" xfId="0" applyNumberFormat="1" applyFont="1" applyBorder="1" applyAlignment="1">
      <alignment horizontal="center"/>
    </xf>
    <xf numFmtId="2" fontId="24" fillId="0" borderId="4" xfId="0" applyNumberFormat="1" applyFont="1" applyBorder="1" applyAlignment="1">
      <alignment horizontal="center" vertical="top"/>
    </xf>
    <xf numFmtId="0" fontId="52" fillId="0" borderId="4" xfId="0" applyFont="1" applyBorder="1" applyAlignment="1">
      <alignment horizontal="center"/>
    </xf>
    <xf numFmtId="0" fontId="24" fillId="4" borderId="4" xfId="0" applyFont="1" applyFill="1" applyBorder="1" applyAlignment="1">
      <alignment horizontal="left"/>
    </xf>
    <xf numFmtId="0" fontId="16" fillId="0" borderId="4" xfId="0" applyNumberFormat="1" applyFont="1" applyBorder="1" applyAlignment="1">
      <alignment horizontal="center" vertical="center"/>
    </xf>
    <xf numFmtId="0" fontId="17" fillId="0" borderId="4" xfId="0" applyFont="1" applyBorder="1" applyAlignment="1">
      <alignment horizontal="left" vertical="center"/>
    </xf>
    <xf numFmtId="0" fontId="34" fillId="0" borderId="4" xfId="0" applyFont="1" applyBorder="1" applyAlignment="1">
      <alignment horizontal="center"/>
    </xf>
    <xf numFmtId="0" fontId="24" fillId="0" borderId="4" xfId="0" applyNumberFormat="1" applyFont="1" applyBorder="1" applyAlignment="1">
      <alignment horizontal="center"/>
    </xf>
    <xf numFmtId="0" fontId="9" fillId="0" borderId="4" xfId="0" applyFont="1" applyBorder="1" applyAlignment="1">
      <alignment horizontal="left"/>
    </xf>
    <xf numFmtId="0" fontId="20" fillId="0" borderId="4" xfId="0" applyFont="1" applyBorder="1" applyAlignment="1">
      <alignment vertical="center"/>
    </xf>
    <xf numFmtId="169" fontId="19" fillId="0" borderId="4" xfId="0" applyNumberFormat="1" applyFont="1" applyBorder="1"/>
    <xf numFmtId="0" fontId="24" fillId="0" borderId="4" xfId="0" applyNumberFormat="1" applyFont="1" applyBorder="1" applyAlignment="1">
      <alignment horizontal="center" vertical="top"/>
    </xf>
    <xf numFmtId="0" fontId="0" fillId="0" borderId="2" xfId="0" applyFont="1" applyBorder="1"/>
    <xf numFmtId="0" fontId="24" fillId="0" borderId="2" xfId="0" applyFont="1" applyBorder="1" applyAlignment="1"/>
    <xf numFmtId="0" fontId="19" fillId="0" borderId="2" xfId="0" applyFont="1" applyBorder="1" applyAlignment="1"/>
    <xf numFmtId="0" fontId="54" fillId="0" borderId="2" xfId="0" applyFont="1" applyBorder="1" applyAlignment="1"/>
    <xf numFmtId="0" fontId="19" fillId="0" borderId="2" xfId="0" applyFont="1" applyFill="1" applyBorder="1"/>
    <xf numFmtId="0" fontId="11" fillId="0" borderId="2" xfId="0" applyFont="1" applyBorder="1"/>
    <xf numFmtId="0" fontId="24" fillId="0" borderId="2" xfId="0" applyFont="1" applyBorder="1" applyAlignment="1">
      <alignment vertical="top"/>
    </xf>
    <xf numFmtId="0" fontId="27" fillId="0" borderId="2" xfId="0" applyFont="1" applyFill="1" applyBorder="1" applyAlignment="1"/>
    <xf numFmtId="0" fontId="19" fillId="0" borderId="2" xfId="0" applyFont="1" applyFill="1" applyBorder="1" applyAlignment="1"/>
    <xf numFmtId="0" fontId="19" fillId="0" borderId="2" xfId="0" applyFont="1" applyFill="1" applyBorder="1" applyAlignment="1">
      <alignment vertical="top" wrapText="1"/>
    </xf>
    <xf numFmtId="0" fontId="19" fillId="0" borderId="2" xfId="0" applyFont="1" applyBorder="1" applyAlignment="1">
      <alignment vertical="top"/>
    </xf>
    <xf numFmtId="2" fontId="19" fillId="0" borderId="2" xfId="0" applyNumberFormat="1" applyFont="1" applyFill="1" applyBorder="1" applyAlignment="1"/>
    <xf numFmtId="0" fontId="39" fillId="0" borderId="2" xfId="0" applyFont="1" applyFill="1" applyBorder="1" applyAlignment="1"/>
    <xf numFmtId="0" fontId="0" fillId="7" borderId="0" xfId="0" applyFill="1"/>
    <xf numFmtId="0" fontId="19" fillId="7" borderId="0" xfId="0" applyFont="1" applyFill="1" applyBorder="1" applyAlignment="1">
      <alignment horizontal="center"/>
    </xf>
    <xf numFmtId="0" fontId="0" fillId="7" borderId="0" xfId="0" applyFill="1" applyBorder="1"/>
    <xf numFmtId="0" fontId="19" fillId="7" borderId="4" xfId="0" applyFont="1" applyFill="1" applyBorder="1" applyAlignment="1">
      <alignment horizontal="center"/>
    </xf>
    <xf numFmtId="0" fontId="0" fillId="7" borderId="4" xfId="0" applyFill="1" applyBorder="1"/>
    <xf numFmtId="2" fontId="24" fillId="7" borderId="4" xfId="0" applyNumberFormat="1" applyFont="1" applyFill="1" applyBorder="1" applyAlignment="1">
      <alignment horizontal="center" vertical="top" shrinkToFit="1"/>
    </xf>
    <xf numFmtId="0" fontId="19" fillId="7" borderId="5" xfId="0" applyFont="1" applyFill="1" applyBorder="1" applyAlignment="1">
      <alignment horizontal="center"/>
    </xf>
    <xf numFmtId="0" fontId="0" fillId="7" borderId="5" xfId="0" applyFill="1" applyBorder="1"/>
    <xf numFmtId="0" fontId="0" fillId="7" borderId="2" xfId="0" applyFill="1" applyBorder="1"/>
    <xf numFmtId="0" fontId="19" fillId="7" borderId="2" xfId="0" applyFont="1" applyFill="1" applyBorder="1" applyAlignment="1">
      <alignment horizontal="center"/>
    </xf>
    <xf numFmtId="0" fontId="15" fillId="7" borderId="3" xfId="0" applyFont="1" applyFill="1" applyBorder="1" applyAlignment="1">
      <alignment horizontal="center"/>
    </xf>
    <xf numFmtId="0" fontId="19" fillId="7" borderId="0" xfId="0" applyFont="1" applyFill="1"/>
    <xf numFmtId="0" fontId="19" fillId="7" borderId="2" xfId="0" applyFont="1" applyFill="1" applyBorder="1"/>
    <xf numFmtId="0" fontId="0" fillId="7" borderId="0" xfId="0" applyFont="1" applyFill="1"/>
    <xf numFmtId="0" fontId="0" fillId="7" borderId="2" xfId="0" applyFont="1" applyFill="1" applyBorder="1"/>
    <xf numFmtId="0" fontId="16" fillId="7" borderId="0" xfId="0" applyNumberFormat="1" applyFont="1" applyFill="1" applyBorder="1" applyAlignment="1">
      <alignment horizontal="center"/>
    </xf>
    <xf numFmtId="0" fontId="19" fillId="7" borderId="3" xfId="0" applyFont="1" applyFill="1" applyBorder="1" applyAlignment="1">
      <alignment horizontal="center"/>
    </xf>
    <xf numFmtId="0" fontId="19" fillId="7" borderId="4" xfId="0" applyFont="1" applyFill="1" applyBorder="1"/>
    <xf numFmtId="0" fontId="19" fillId="7" borderId="0" xfId="0" applyFont="1" applyFill="1" applyBorder="1"/>
    <xf numFmtId="0" fontId="19" fillId="7" borderId="5" xfId="0" applyFont="1" applyFill="1" applyBorder="1"/>
    <xf numFmtId="0" fontId="0" fillId="7" borderId="0" xfId="0" applyFill="1" applyBorder="1" applyAlignment="1">
      <alignment horizontal="center"/>
    </xf>
    <xf numFmtId="2" fontId="24" fillId="8" borderId="4" xfId="0" applyNumberFormat="1" applyFont="1" applyFill="1" applyBorder="1" applyAlignment="1">
      <alignment horizontal="center" vertical="top" shrinkToFit="1"/>
    </xf>
    <xf numFmtId="0" fontId="55" fillId="8" borderId="0" xfId="0" applyFont="1" applyFill="1"/>
    <xf numFmtId="167" fontId="19" fillId="7" borderId="4" xfId="0" applyNumberFormat="1" applyFont="1" applyFill="1" applyBorder="1" applyAlignment="1">
      <alignment horizontal="center"/>
    </xf>
    <xf numFmtId="166" fontId="19" fillId="7" borderId="4" xfId="0" applyNumberFormat="1" applyFont="1" applyFill="1" applyBorder="1" applyAlignment="1">
      <alignment horizontal="center"/>
    </xf>
    <xf numFmtId="166" fontId="19" fillId="7" borderId="0" xfId="0" applyNumberFormat="1" applyFont="1" applyFill="1" applyBorder="1" applyAlignment="1">
      <alignment horizontal="center"/>
    </xf>
    <xf numFmtId="166" fontId="19" fillId="7" borderId="5" xfId="0" applyNumberFormat="1" applyFont="1" applyFill="1" applyBorder="1" applyAlignment="1">
      <alignment horizontal="center"/>
    </xf>
    <xf numFmtId="166" fontId="19" fillId="7" borderId="2" xfId="0" applyNumberFormat="1" applyFont="1" applyFill="1" applyBorder="1" applyAlignment="1">
      <alignment horizontal="center"/>
    </xf>
    <xf numFmtId="166" fontId="0" fillId="7" borderId="0" xfId="0" applyNumberFormat="1" applyFill="1" applyBorder="1" applyAlignment="1">
      <alignment horizontal="center"/>
    </xf>
    <xf numFmtId="0" fontId="17" fillId="0" borderId="4" xfId="0" applyFont="1" applyBorder="1" applyAlignment="1">
      <alignment horizontal="left" vertical="top"/>
    </xf>
    <xf numFmtId="0" fontId="0" fillId="0" borderId="0" xfId="0" applyFill="1" applyBorder="1"/>
    <xf numFmtId="0" fontId="0" fillId="0" borderId="0" xfId="0" applyBorder="1" applyAlignment="1">
      <alignment horizontal="center"/>
    </xf>
    <xf numFmtId="0" fontId="19" fillId="0" borderId="0" xfId="0" applyFont="1" applyBorder="1" applyAlignment="1">
      <alignment horizontal="left" vertical="top" wrapText="1"/>
    </xf>
    <xf numFmtId="0" fontId="29" fillId="0" borderId="0" xfId="0" applyNumberFormat="1" applyFont="1" applyFill="1" applyBorder="1" applyAlignment="1">
      <alignment horizontal="center"/>
    </xf>
    <xf numFmtId="0" fontId="22" fillId="0" borderId="1" xfId="0" applyFont="1" applyBorder="1" applyAlignment="1">
      <alignment horizontal="center"/>
    </xf>
    <xf numFmtId="1" fontId="0" fillId="7" borderId="0" xfId="0" applyNumberFormat="1" applyFont="1" applyFill="1"/>
    <xf numFmtId="0" fontId="4" fillId="7" borderId="0" xfId="0" applyFont="1" applyFill="1" applyBorder="1" applyAlignment="1">
      <alignment horizontal="right"/>
    </xf>
    <xf numFmtId="166" fontId="24" fillId="0" borderId="0" xfId="0" applyNumberFormat="1" applyFont="1" applyFill="1" applyBorder="1" applyAlignment="1">
      <alignment horizontal="center" vertical="top"/>
    </xf>
    <xf numFmtId="0" fontId="0" fillId="0" borderId="0" xfId="0" applyFill="1"/>
    <xf numFmtId="0" fontId="23" fillId="0" borderId="0" xfId="0" applyFont="1" applyFill="1" applyAlignment="1">
      <alignment horizontal="center"/>
    </xf>
    <xf numFmtId="0" fontId="25" fillId="0" borderId="0" xfId="0" applyFont="1" applyFill="1" applyAlignment="1">
      <alignment horizontal="center"/>
    </xf>
    <xf numFmtId="0" fontId="19" fillId="0" borderId="5" xfId="0" applyFont="1" applyFill="1" applyBorder="1" applyAlignment="1">
      <alignment horizontal="center"/>
    </xf>
    <xf numFmtId="0" fontId="19" fillId="0" borderId="5" xfId="0" applyFont="1" applyFill="1" applyBorder="1"/>
    <xf numFmtId="0" fontId="19" fillId="0" borderId="2" xfId="0" applyFont="1" applyFill="1" applyBorder="1" applyAlignment="1">
      <alignment horizontal="center"/>
    </xf>
    <xf numFmtId="0" fontId="0" fillId="0" borderId="0" xfId="0" applyFill="1" applyBorder="1" applyAlignment="1">
      <alignment horizontal="center"/>
    </xf>
    <xf numFmtId="0" fontId="0" fillId="0" borderId="0" xfId="0" applyFont="1" applyFill="1"/>
    <xf numFmtId="0" fontId="0" fillId="0" borderId="2" xfId="0" applyFont="1" applyFill="1" applyBorder="1"/>
    <xf numFmtId="0" fontId="0" fillId="0" borderId="2" xfId="0" applyFill="1" applyBorder="1"/>
    <xf numFmtId="0" fontId="15" fillId="0" borderId="3" xfId="0" applyFont="1" applyFill="1" applyBorder="1" applyAlignment="1">
      <alignment horizontal="center"/>
    </xf>
    <xf numFmtId="0" fontId="55" fillId="0" borderId="0" xfId="0" applyFont="1" applyFill="1"/>
    <xf numFmtId="0" fontId="18" fillId="0" borderId="1" xfId="0" applyFont="1" applyBorder="1" applyAlignment="1">
      <alignment horizontal="center"/>
    </xf>
    <xf numFmtId="0" fontId="23" fillId="7" borderId="1" xfId="0" applyFont="1" applyFill="1" applyBorder="1" applyAlignment="1">
      <alignment horizontal="center"/>
    </xf>
    <xf numFmtId="0" fontId="23" fillId="0" borderId="1" xfId="0" applyFont="1" applyFill="1" applyBorder="1" applyAlignment="1">
      <alignment horizontal="center"/>
    </xf>
    <xf numFmtId="0" fontId="18" fillId="4" borderId="1" xfId="0" applyFont="1" applyFill="1" applyBorder="1" applyAlignment="1">
      <alignment horizontal="center"/>
    </xf>
    <xf numFmtId="0" fontId="18" fillId="0" borderId="1" xfId="0" applyFont="1" applyBorder="1" applyAlignment="1">
      <alignment horizontal="center" wrapText="1"/>
    </xf>
    <xf numFmtId="0" fontId="18" fillId="7" borderId="1" xfId="0" applyFont="1" applyFill="1" applyBorder="1" applyAlignment="1">
      <alignment horizontal="center"/>
    </xf>
    <xf numFmtId="0" fontId="18" fillId="0" borderId="1" xfId="0" applyFont="1" applyFill="1" applyBorder="1" applyAlignment="1">
      <alignment horizontal="center"/>
    </xf>
    <xf numFmtId="0" fontId="23" fillId="0" borderId="1" xfId="0" applyFont="1" applyBorder="1" applyAlignment="1">
      <alignment horizontal="center"/>
    </xf>
    <xf numFmtId="0" fontId="25" fillId="0" borderId="1" xfId="0" applyFont="1" applyBorder="1" applyAlignment="1">
      <alignment horizontal="center"/>
    </xf>
    <xf numFmtId="2" fontId="18" fillId="0" borderId="1" xfId="0" applyNumberFormat="1" applyFont="1" applyFill="1" applyBorder="1" applyAlignment="1">
      <alignment horizontal="center" shrinkToFit="1"/>
    </xf>
    <xf numFmtId="0" fontId="23" fillId="0" borderId="0" xfId="0" applyFont="1" applyAlignment="1">
      <alignment horizontal="center"/>
    </xf>
    <xf numFmtId="0" fontId="4" fillId="0" borderId="0" xfId="0" applyFont="1" applyBorder="1" applyAlignment="1">
      <alignment horizontal="left" wrapText="1"/>
    </xf>
  </cellXfs>
  <cellStyles count="263">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18" builtinId="9" hidden="1"/>
    <cellStyle name="Followed Hyperlink" xfId="119" builtinId="9" hidden="1"/>
    <cellStyle name="Followed Hyperlink" xfId="120"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28" builtinId="9" hidden="1"/>
    <cellStyle name="Followed Hyperlink" xfId="129"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4" builtinId="9" hidden="1"/>
    <cellStyle name="Followed Hyperlink" xfId="135" builtinId="9" hidden="1"/>
    <cellStyle name="Followed Hyperlink" xfId="136"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cellStyle name="Normal" xfId="0" builtinId="0"/>
    <cellStyle name="Percent" xfId="58" builtinId="5"/>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dor.mo.gov/business/sales/rates/2015/" TargetMode="External"/><Relationship Id="rId1" Type="http://schemas.openxmlformats.org/officeDocument/2006/relationships/hyperlink" Target="https://www.boe.ca.gov/formspubs/pub1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I980"/>
  <sheetViews>
    <sheetView tabSelected="1" topLeftCell="B2" workbookViewId="0">
      <pane xSplit="7360" ySplit="3280" topLeftCell="C8" activePane="bottomRight"/>
      <selection activeCell="B4" sqref="B4"/>
      <selection pane="topRight" activeCell="CD4" sqref="CD4"/>
      <selection pane="bottomLeft" activeCell="C184" sqref="C184"/>
      <selection pane="bottomRight" activeCell="F11" sqref="F11"/>
    </sheetView>
  </sheetViews>
  <sheetFormatPr baseColWidth="10" defaultRowHeight="19" x14ac:dyDescent="0.25"/>
  <cols>
    <col min="1" max="1" width="14.33203125" customWidth="1"/>
    <col min="2" max="2" width="10.33203125" style="16" customWidth="1"/>
    <col min="3" max="3" width="47.1640625" style="16" customWidth="1"/>
    <col min="4" max="4" width="6.5" style="31" customWidth="1"/>
    <col min="5" max="5" width="5.1640625" style="32" customWidth="1"/>
    <col min="6" max="6" width="5.5" style="31" customWidth="1"/>
    <col min="7" max="7" width="3.33203125" style="31" customWidth="1"/>
    <col min="8" max="8" width="5.83203125" style="69" customWidth="1"/>
    <col min="9" max="9" width="3" style="84" customWidth="1"/>
    <col min="10" max="10" width="5.5" style="480" customWidth="1"/>
    <col min="11" max="11" width="2.6640625" style="480" customWidth="1"/>
    <col min="12" max="12" width="4.5" style="62" customWidth="1"/>
    <col min="13" max="13" width="2.6640625" style="67" customWidth="1"/>
    <col min="14" max="14" width="5.5" style="518" customWidth="1"/>
    <col min="15" max="15" width="2.6640625" style="518" customWidth="1"/>
    <col min="16" max="16" width="6.1640625" style="74" customWidth="1"/>
    <col min="17" max="17" width="2.6640625" style="75" customWidth="1"/>
    <col min="18" max="18" width="8.1640625" style="182" customWidth="1"/>
    <col min="19" max="19" width="2.6640625" style="66" customWidth="1"/>
    <col min="20" max="20" width="6.1640625" style="111" customWidth="1"/>
    <col min="21" max="21" width="2.6640625" style="111" customWidth="1"/>
    <col min="22" max="22" width="6.83203125" style="81" customWidth="1"/>
    <col min="23" max="23" width="2.6640625" style="82" customWidth="1"/>
    <col min="24" max="24" width="6.33203125" style="31" customWidth="1"/>
    <col min="25" max="25" width="2.6640625" style="66" customWidth="1"/>
    <col min="26" max="26" width="6.83203125" style="90" customWidth="1"/>
    <col min="27" max="27" width="2.6640625" style="93" customWidth="1"/>
    <col min="28" max="28" width="5" style="90" customWidth="1"/>
    <col min="29" max="29" width="2.6640625" style="93" customWidth="1"/>
    <col min="30" max="30" width="4.6640625" style="98" customWidth="1"/>
    <col min="31" max="31" width="2.6640625" style="90" customWidth="1"/>
    <col min="32" max="32" width="5.83203125" style="94" customWidth="1"/>
    <col min="33" max="33" width="2.6640625" style="31" customWidth="1"/>
    <col min="34" max="34" width="4.5" style="90" customWidth="1"/>
    <col min="35" max="35" width="2.6640625" style="93" customWidth="1"/>
    <col min="36" max="36" width="5.1640625" style="90" customWidth="1"/>
    <col min="37" max="37" width="2.6640625" style="67" customWidth="1"/>
    <col min="38" max="38" width="7" style="108" customWidth="1"/>
    <col min="39" max="39" width="2.6640625" style="93" customWidth="1"/>
    <col min="40" max="40" width="5.33203125" style="480" customWidth="1"/>
    <col min="41" max="41" width="2.6640625" style="480" customWidth="1"/>
    <col min="42" max="42" width="4.6640625" style="90" customWidth="1"/>
    <col min="43" max="43" width="2.6640625" style="93" customWidth="1"/>
    <col min="44" max="44" width="5.1640625" style="480" customWidth="1"/>
    <col min="45" max="45" width="2.6640625" style="480" customWidth="1"/>
    <col min="46" max="46" width="4.6640625" style="480" customWidth="1"/>
    <col min="47" max="47" width="2.6640625" style="480" customWidth="1"/>
    <col min="48" max="48" width="4.6640625" style="116" customWidth="1"/>
    <col min="49" max="49" width="2.6640625" style="93" customWidth="1"/>
    <col min="50" max="50" width="7" style="90" customWidth="1"/>
    <col min="51" max="51" width="2.6640625" style="165" customWidth="1"/>
    <col min="52" max="52" width="4.5" style="90" customWidth="1"/>
    <col min="53" max="53" width="2.6640625" style="67" customWidth="1"/>
    <col min="54" max="54" width="6.1640625" style="123" customWidth="1"/>
    <col min="55" max="55" width="2.6640625" style="93" customWidth="1"/>
    <col min="56" max="56" width="7" style="31" customWidth="1"/>
    <col min="57" max="57" width="2.6640625" style="126" customWidth="1"/>
    <col min="58" max="58" width="4.6640625" style="110" customWidth="1"/>
    <col min="59" max="59" width="2.6640625" style="93" customWidth="1"/>
    <col min="60" max="60" width="4.33203125" style="90" customWidth="1"/>
    <col min="61" max="61" width="2.6640625" style="93" customWidth="1"/>
    <col min="62" max="62" width="4.5" style="90" customWidth="1"/>
    <col min="63" max="63" width="2.6640625" style="93" customWidth="1"/>
    <col min="64" max="64" width="4.5" style="90" customWidth="1"/>
    <col min="65" max="65" width="2.6640625" style="93" customWidth="1"/>
    <col min="66" max="66" width="7.1640625" style="480" customWidth="1"/>
    <col min="67" max="67" width="2.6640625" style="480" customWidth="1"/>
    <col min="68" max="68" width="2.83203125" style="137" customWidth="1"/>
    <col min="69" max="69" width="2.6640625" style="138" customWidth="1"/>
    <col min="70" max="70" width="5.1640625" style="90" customWidth="1"/>
    <col min="71" max="71" width="2.6640625" style="93" customWidth="1"/>
    <col min="72" max="72" width="4.83203125" style="90" customWidth="1"/>
    <col min="73" max="73" width="2.6640625" style="93" customWidth="1"/>
    <col min="74" max="74" width="5.83203125" style="97" customWidth="1"/>
    <col min="75" max="75" width="2.6640625" style="147" customWidth="1"/>
    <col min="76" max="76" width="5.1640625" style="480" customWidth="1"/>
    <col min="77" max="77" width="2.6640625" style="480" customWidth="1"/>
    <col min="78" max="78" width="4.5" style="90" customWidth="1"/>
    <col min="79" max="79" width="2.6640625" style="93" customWidth="1"/>
    <col min="80" max="80" width="4.33203125" style="90" customWidth="1"/>
    <col min="81" max="81" width="2.6640625" style="93" customWidth="1"/>
    <col min="82" max="83" width="3.6640625" style="518" customWidth="1"/>
    <col min="84" max="84" width="4.6640625" style="90" customWidth="1"/>
    <col min="85" max="85" width="2.6640625" style="93" customWidth="1"/>
    <col min="86" max="86" width="4.6640625" style="90" customWidth="1"/>
    <col min="87" max="87" width="2.6640625" style="93" customWidth="1"/>
    <col min="88" max="88" width="4.6640625" style="90" customWidth="1"/>
    <col min="89" max="89" width="2.6640625" style="93" customWidth="1"/>
    <col min="90" max="90" width="5.5" style="90" customWidth="1"/>
    <col min="91" max="91" width="2.6640625" style="93" customWidth="1"/>
    <col min="92" max="92" width="5.33203125" style="90" customWidth="1"/>
    <col min="93" max="93" width="2.6640625" style="93" customWidth="1"/>
    <col min="94" max="94" width="4.6640625" style="90" customWidth="1"/>
    <col min="95" max="95" width="2.6640625" style="93" customWidth="1"/>
    <col min="96" max="96" width="4.6640625" style="90" customWidth="1"/>
    <col min="97" max="97" width="2.6640625" style="93" customWidth="1"/>
    <col min="98" max="98" width="6.83203125" style="90" customWidth="1"/>
    <col min="99" max="99" width="2.6640625" style="93" customWidth="1"/>
    <col min="100" max="100" width="4.6640625" style="157" customWidth="1"/>
    <col min="101" max="101" width="2.6640625" style="161" customWidth="1"/>
    <col min="102" max="102" width="3.5" style="161" customWidth="1"/>
    <col min="103" max="103" width="2.6640625" style="161" customWidth="1"/>
    <col min="104" max="104" width="5" customWidth="1"/>
    <col min="105" max="105" width="2.6640625" customWidth="1"/>
  </cols>
  <sheetData>
    <row r="1" spans="1:243" x14ac:dyDescent="0.25">
      <c r="A1" s="22"/>
      <c r="B1" s="5"/>
      <c r="C1" s="6"/>
      <c r="D1" s="26"/>
      <c r="E1" s="27"/>
      <c r="F1" s="51"/>
      <c r="G1" s="52"/>
      <c r="L1" s="56"/>
      <c r="M1" s="63"/>
      <c r="P1" s="69"/>
      <c r="Q1" s="72"/>
      <c r="R1" s="179"/>
      <c r="S1" s="84"/>
      <c r="T1" s="175"/>
      <c r="U1" s="177"/>
      <c r="V1" s="77"/>
      <c r="W1" s="78"/>
      <c r="X1" s="69"/>
      <c r="Y1" s="71"/>
      <c r="Z1" s="89"/>
      <c r="AA1" s="86"/>
      <c r="AB1" s="89"/>
      <c r="AC1" s="86"/>
      <c r="AD1" s="95"/>
      <c r="AE1" s="91"/>
      <c r="AH1" s="89"/>
      <c r="AI1" s="87"/>
      <c r="AJ1" s="26"/>
      <c r="AK1" s="26"/>
      <c r="AL1" s="106"/>
      <c r="AM1" s="26"/>
      <c r="AP1" s="26"/>
      <c r="AQ1" s="26"/>
      <c r="AV1" s="99"/>
      <c r="AW1" s="26"/>
      <c r="AX1" s="166"/>
      <c r="AY1" s="170"/>
      <c r="AZ1" s="26"/>
      <c r="BA1" s="26"/>
      <c r="BB1" s="117"/>
      <c r="BC1" s="26"/>
      <c r="BD1" s="26"/>
      <c r="BE1" s="26"/>
      <c r="BF1" s="99"/>
      <c r="BG1" s="26"/>
      <c r="BH1" s="131"/>
      <c r="BI1" s="131"/>
      <c r="BJ1" s="26"/>
      <c r="BK1" s="26"/>
      <c r="BL1" s="26"/>
      <c r="BM1" s="26"/>
      <c r="BP1" s="26"/>
      <c r="BQ1" s="26"/>
      <c r="BR1" s="26"/>
      <c r="BS1" s="26"/>
      <c r="BT1" s="26"/>
      <c r="BU1" s="26"/>
      <c r="BV1" s="26"/>
      <c r="BW1" s="26"/>
      <c r="BZ1" s="26"/>
      <c r="CA1" s="26"/>
      <c r="CB1" s="26"/>
      <c r="CC1" s="26"/>
      <c r="CF1" s="26"/>
      <c r="CG1" s="26"/>
      <c r="CH1" s="26"/>
      <c r="CI1" s="26"/>
      <c r="CJ1" s="26"/>
      <c r="CK1" s="26"/>
      <c r="CL1" s="26"/>
      <c r="CM1" s="26"/>
      <c r="CN1" s="26"/>
      <c r="CO1" s="26"/>
      <c r="CP1" s="26"/>
      <c r="CQ1" s="26"/>
      <c r="CR1" s="26"/>
      <c r="CS1" s="26"/>
      <c r="CT1" s="26"/>
      <c r="CU1" s="26"/>
      <c r="CV1" s="26"/>
      <c r="CW1" s="26"/>
      <c r="CX1" s="26"/>
      <c r="CY1" s="26"/>
    </row>
    <row r="2" spans="1:243" ht="20" thickBot="1" x14ac:dyDescent="0.3">
      <c r="A2" s="22"/>
      <c r="B2" s="516" t="s">
        <v>2348</v>
      </c>
      <c r="C2" s="2" t="s">
        <v>2383</v>
      </c>
      <c r="D2" s="26"/>
      <c r="E2" s="27"/>
      <c r="F2" s="537"/>
      <c r="G2" s="537"/>
      <c r="L2" s="56"/>
      <c r="M2" s="63"/>
      <c r="P2" s="69"/>
      <c r="Q2" s="72"/>
      <c r="R2" s="179"/>
      <c r="S2" s="84"/>
      <c r="T2" s="175"/>
      <c r="U2" s="177"/>
      <c r="V2" s="77"/>
      <c r="W2" s="78"/>
      <c r="X2" s="69"/>
      <c r="Y2" s="71"/>
      <c r="Z2" s="89"/>
      <c r="AA2" s="86"/>
      <c r="AB2" s="89"/>
      <c r="AC2" s="86"/>
      <c r="AD2" s="95"/>
      <c r="AE2" s="91"/>
      <c r="AH2" s="89"/>
      <c r="AI2" s="87"/>
      <c r="AJ2" s="26"/>
      <c r="AK2" s="26"/>
      <c r="AL2" s="106"/>
      <c r="AM2" s="26"/>
      <c r="AP2" s="26"/>
      <c r="AQ2" s="26"/>
      <c r="AV2" s="99"/>
      <c r="AW2" s="26"/>
      <c r="AX2" s="166"/>
      <c r="AY2" s="170"/>
      <c r="AZ2" s="26"/>
      <c r="BA2" s="26"/>
      <c r="BB2" s="117"/>
      <c r="BC2" s="26"/>
      <c r="BD2" s="26"/>
      <c r="BE2" s="26"/>
      <c r="BF2" s="99"/>
      <c r="BG2" s="26"/>
      <c r="BH2" s="131"/>
      <c r="BI2" s="131"/>
      <c r="BJ2" s="26"/>
      <c r="BK2" s="26"/>
      <c r="BL2" s="26"/>
      <c r="BM2" s="26"/>
      <c r="BP2" s="26"/>
      <c r="BQ2" s="26"/>
      <c r="BR2" s="26"/>
      <c r="BS2" s="26"/>
      <c r="BT2" s="26"/>
      <c r="BU2" s="26"/>
      <c r="BV2" s="26"/>
      <c r="BW2" s="26"/>
      <c r="BZ2" s="26"/>
      <c r="CA2" s="26"/>
      <c r="CB2" s="26"/>
      <c r="CC2" s="26"/>
      <c r="CF2" s="26"/>
      <c r="CG2" s="26"/>
      <c r="CH2" s="26"/>
      <c r="CI2" s="26"/>
      <c r="CJ2" s="26"/>
      <c r="CK2" s="26"/>
      <c r="CL2" s="26"/>
      <c r="CM2" s="26"/>
      <c r="CN2" s="26"/>
      <c r="CO2" s="26"/>
      <c r="CP2" s="26"/>
      <c r="CQ2" s="26"/>
      <c r="CR2" s="26"/>
      <c r="CS2" s="26"/>
      <c r="CT2" s="26"/>
      <c r="CU2" s="26"/>
      <c r="CV2" s="26"/>
      <c r="CW2" s="26"/>
      <c r="CX2" s="26"/>
      <c r="CY2" s="26"/>
    </row>
    <row r="3" spans="1:243" ht="20" thickBot="1" x14ac:dyDescent="0.3">
      <c r="A3" s="22"/>
      <c r="B3" s="1"/>
      <c r="C3" s="6"/>
      <c r="D3" s="26"/>
      <c r="E3" s="27"/>
      <c r="F3" s="51"/>
      <c r="G3" s="52"/>
      <c r="L3" s="56"/>
      <c r="M3" s="63"/>
      <c r="N3" s="519"/>
      <c r="O3" s="520"/>
      <c r="P3" s="69"/>
      <c r="Q3" s="72"/>
      <c r="R3" s="179"/>
      <c r="S3" s="84"/>
      <c r="T3" s="175"/>
      <c r="U3" s="177"/>
      <c r="V3" s="77"/>
      <c r="W3" s="78"/>
      <c r="AA3" s="86"/>
      <c r="AB3" s="89"/>
      <c r="AC3" s="86"/>
      <c r="AD3" s="95"/>
      <c r="AE3" s="91"/>
      <c r="AH3" s="89"/>
      <c r="AI3" s="87"/>
      <c r="AJ3" s="26"/>
      <c r="AK3" s="26"/>
      <c r="AL3" s="106"/>
      <c r="AM3" s="26"/>
      <c r="AP3" s="26"/>
      <c r="AQ3" s="26"/>
      <c r="AX3" s="166"/>
      <c r="AY3" s="170"/>
      <c r="AZ3" s="26"/>
      <c r="BA3" s="26"/>
      <c r="BB3" s="117"/>
      <c r="BC3" s="26"/>
      <c r="BD3" s="172"/>
      <c r="BE3" s="172"/>
      <c r="BF3" s="99"/>
      <c r="BG3" s="26"/>
      <c r="BH3" s="131"/>
      <c r="BI3" s="131"/>
      <c r="BJ3" s="26"/>
      <c r="BK3" s="26"/>
      <c r="BL3" s="26"/>
      <c r="BM3" s="26"/>
      <c r="BP3" s="26"/>
      <c r="BQ3" s="26"/>
      <c r="BR3" s="26"/>
      <c r="BS3" s="26"/>
      <c r="BT3" s="26"/>
      <c r="BU3" s="26"/>
      <c r="BV3" s="26"/>
      <c r="BW3" s="26"/>
      <c r="BZ3" s="26"/>
      <c r="CA3" s="26"/>
      <c r="CB3" s="26"/>
      <c r="CC3" s="26"/>
      <c r="CF3" s="26"/>
      <c r="CG3" s="26"/>
      <c r="CH3" s="26"/>
      <c r="CI3" s="26"/>
      <c r="CJ3" s="26"/>
      <c r="CK3" s="26"/>
      <c r="CL3" s="26"/>
      <c r="CM3" s="26"/>
      <c r="CN3" s="26"/>
      <c r="CO3" s="26"/>
      <c r="CP3" s="26"/>
      <c r="CQ3" s="26"/>
      <c r="CR3" s="26"/>
      <c r="CS3" s="26"/>
      <c r="CT3" s="26"/>
      <c r="CU3" s="26"/>
      <c r="CV3" s="26"/>
      <c r="CW3" s="26"/>
      <c r="CX3" s="26"/>
      <c r="CY3" s="26"/>
    </row>
    <row r="4" spans="1:243" x14ac:dyDescent="0.25">
      <c r="A4" s="23"/>
      <c r="B4" s="3" t="s">
        <v>2384</v>
      </c>
      <c r="C4" s="2" t="s">
        <v>2385</v>
      </c>
      <c r="D4" s="28"/>
      <c r="E4" s="4"/>
      <c r="F4" s="51"/>
      <c r="G4" s="52"/>
      <c r="L4" s="540"/>
      <c r="M4" s="540"/>
      <c r="P4" s="69"/>
      <c r="Q4" s="72"/>
      <c r="R4" s="179"/>
      <c r="S4" s="84"/>
      <c r="T4" s="175"/>
      <c r="U4" s="177"/>
      <c r="V4" s="77"/>
      <c r="W4" s="78"/>
      <c r="X4" s="69"/>
      <c r="Y4" s="71"/>
      <c r="Z4" s="89"/>
      <c r="AA4" s="86"/>
      <c r="AB4" s="89"/>
      <c r="AC4" s="86"/>
      <c r="AD4" s="95"/>
      <c r="AE4" s="91"/>
      <c r="AH4" s="89"/>
      <c r="AI4" s="87"/>
      <c r="AJ4" s="28"/>
      <c r="AK4" s="28"/>
      <c r="AL4" s="107"/>
      <c r="AM4" s="28"/>
      <c r="AP4" s="28"/>
      <c r="AQ4" s="28"/>
      <c r="AV4" s="100"/>
      <c r="AW4" s="28"/>
      <c r="AX4" s="167"/>
      <c r="AY4" s="171"/>
      <c r="AZ4" s="28"/>
      <c r="BA4" s="28"/>
      <c r="BB4" s="118"/>
      <c r="BC4" s="28"/>
      <c r="BD4" s="28"/>
      <c r="BE4" s="28"/>
      <c r="BF4" s="100"/>
      <c r="BG4" s="28"/>
      <c r="BH4" s="132"/>
      <c r="BI4" s="132"/>
      <c r="BJ4" s="28"/>
      <c r="BK4" s="28"/>
      <c r="BL4" s="28"/>
      <c r="BM4" s="28"/>
      <c r="BP4" s="28"/>
      <c r="BQ4" s="28"/>
      <c r="BR4" s="28"/>
      <c r="BS4" s="28"/>
      <c r="BT4" s="28"/>
      <c r="BU4" s="28"/>
      <c r="BV4" s="28"/>
      <c r="BW4" s="28"/>
      <c r="BZ4" s="28"/>
      <c r="CA4" s="28"/>
      <c r="CB4" s="28"/>
      <c r="CC4" s="28"/>
      <c r="CF4" s="28"/>
      <c r="CG4" s="28"/>
      <c r="CH4" s="28"/>
      <c r="CI4" s="28"/>
      <c r="CJ4" s="28"/>
      <c r="CK4" s="28"/>
      <c r="CL4" s="28"/>
      <c r="CM4" s="28"/>
      <c r="CN4" s="28"/>
      <c r="CO4" s="28"/>
      <c r="CP4" s="28"/>
      <c r="CQ4" s="28"/>
      <c r="CR4" s="28"/>
      <c r="CS4" s="28"/>
      <c r="CT4" s="28"/>
      <c r="CU4" s="28"/>
      <c r="CV4" s="28"/>
      <c r="CW4" s="28"/>
      <c r="CX4" s="28"/>
      <c r="CY4" s="28"/>
    </row>
    <row r="5" spans="1:243" ht="28" x14ac:dyDescent="0.25">
      <c r="A5" s="23"/>
      <c r="B5" s="1" t="s">
        <v>2386</v>
      </c>
      <c r="C5" s="541" t="s">
        <v>2387</v>
      </c>
      <c r="D5" s="28"/>
      <c r="E5" s="4"/>
      <c r="F5" s="51"/>
      <c r="G5" s="52"/>
      <c r="L5" s="56"/>
      <c r="M5" s="63"/>
      <c r="P5" s="69"/>
      <c r="Q5" s="72"/>
      <c r="R5" s="179"/>
      <c r="S5" s="84"/>
      <c r="T5" s="175"/>
      <c r="U5" s="177"/>
      <c r="V5" s="77"/>
      <c r="W5" s="78"/>
      <c r="X5" s="69"/>
      <c r="Y5" s="71"/>
      <c r="Z5" s="89"/>
      <c r="AA5" s="86"/>
      <c r="AB5" s="89"/>
      <c r="AC5" s="86"/>
      <c r="AD5" s="95"/>
      <c r="AE5" s="91"/>
      <c r="AH5" s="89"/>
      <c r="AI5" s="87"/>
      <c r="AJ5" s="28"/>
      <c r="AK5" s="28"/>
      <c r="AL5" s="107"/>
      <c r="AM5" s="28"/>
      <c r="AP5" s="28"/>
      <c r="AQ5" s="28"/>
      <c r="AV5" s="100"/>
      <c r="AW5" s="28"/>
      <c r="AX5" s="167"/>
      <c r="AY5" s="171"/>
      <c r="AZ5" s="28"/>
      <c r="BA5" s="28"/>
      <c r="BB5" s="118"/>
      <c r="BC5" s="28"/>
      <c r="BD5" s="28"/>
      <c r="BE5" s="28"/>
      <c r="BF5" s="100"/>
      <c r="BG5" s="28"/>
      <c r="BH5" s="132"/>
      <c r="BI5" s="132"/>
      <c r="BJ5" s="28"/>
      <c r="BK5" s="28"/>
      <c r="BL5" s="28"/>
      <c r="BM5" s="28"/>
      <c r="BP5" s="28"/>
      <c r="BQ5" s="28"/>
      <c r="BR5" s="28"/>
      <c r="BS5" s="28"/>
      <c r="BT5" s="28"/>
      <c r="BU5" s="28"/>
      <c r="BV5" s="28"/>
      <c r="BW5" s="28"/>
      <c r="BZ5" s="28"/>
      <c r="CA5" s="28"/>
      <c r="CB5" s="28"/>
      <c r="CC5" s="28"/>
      <c r="CF5" s="28"/>
      <c r="CG5" s="28"/>
      <c r="CH5" s="28"/>
      <c r="CI5" s="28"/>
      <c r="CJ5" s="28"/>
      <c r="CK5" s="28"/>
      <c r="CL5" s="28"/>
      <c r="CM5" s="28"/>
      <c r="CN5" s="28"/>
      <c r="CO5" s="28"/>
      <c r="CP5" s="28"/>
      <c r="CQ5" s="28"/>
      <c r="CR5" s="28"/>
      <c r="CS5" s="28"/>
      <c r="CT5" s="28"/>
      <c r="CU5" s="28"/>
      <c r="CV5" s="28"/>
      <c r="CW5" s="28"/>
      <c r="CX5" s="28"/>
      <c r="CY5" s="28"/>
    </row>
    <row r="6" spans="1:243" x14ac:dyDescent="0.25">
      <c r="A6" s="23"/>
      <c r="B6" s="1"/>
      <c r="C6" s="2"/>
      <c r="D6" s="28"/>
      <c r="E6" s="4"/>
      <c r="F6" s="53"/>
      <c r="G6" s="52"/>
      <c r="H6" s="70"/>
      <c r="L6" s="57"/>
      <c r="M6" s="63"/>
      <c r="P6" s="70"/>
      <c r="Q6" s="72"/>
      <c r="R6" s="179"/>
      <c r="S6" s="84"/>
      <c r="T6" s="176"/>
      <c r="U6" s="177"/>
      <c r="V6" s="14"/>
      <c r="W6" s="14"/>
      <c r="X6" s="83"/>
      <c r="Y6" s="14"/>
      <c r="Z6" s="28"/>
      <c r="AA6" s="28"/>
      <c r="AB6" s="28"/>
      <c r="AC6" s="28"/>
      <c r="AD6" s="33"/>
      <c r="AE6" s="28"/>
      <c r="AH6" s="83"/>
      <c r="AI6" s="14"/>
      <c r="AJ6" s="28"/>
      <c r="AK6" s="28"/>
      <c r="AM6" s="28"/>
      <c r="AP6" s="28"/>
      <c r="AQ6" s="28"/>
      <c r="AV6" s="100"/>
      <c r="AW6" s="28"/>
      <c r="AX6" s="167"/>
      <c r="AY6" s="171"/>
      <c r="AZ6" s="28"/>
      <c r="BA6" s="28"/>
      <c r="BB6" s="118"/>
      <c r="BC6" s="28"/>
      <c r="BD6" s="28"/>
      <c r="BE6" s="28"/>
      <c r="BF6" s="100"/>
      <c r="BG6" s="28"/>
      <c r="BH6" s="132"/>
      <c r="BI6" s="132"/>
      <c r="BJ6" s="28"/>
      <c r="BK6" s="28"/>
      <c r="BL6" s="28"/>
      <c r="BM6" s="28"/>
      <c r="BP6" s="28"/>
      <c r="BQ6" s="28"/>
      <c r="BR6" s="28"/>
      <c r="BS6" s="28"/>
      <c r="BT6" s="28"/>
      <c r="BU6" s="28"/>
      <c r="BV6" s="28"/>
      <c r="BW6" s="28"/>
      <c r="BZ6" s="28"/>
      <c r="CA6" s="28"/>
      <c r="CB6" s="28"/>
      <c r="CC6" s="28"/>
      <c r="CF6" s="28"/>
      <c r="CG6" s="28"/>
      <c r="CH6" s="28"/>
      <c r="CI6" s="28"/>
      <c r="CJ6" s="28"/>
      <c r="CK6" s="28"/>
      <c r="CL6" s="28"/>
      <c r="CM6" s="28"/>
      <c r="CN6" s="28"/>
      <c r="CO6" s="28"/>
      <c r="CP6" s="28"/>
      <c r="CQ6" s="28"/>
      <c r="CR6" s="28"/>
      <c r="CS6" s="28"/>
      <c r="CT6" s="28"/>
      <c r="CU6" s="28"/>
      <c r="CV6" s="28"/>
      <c r="CW6" s="28"/>
      <c r="CX6" s="28"/>
      <c r="CY6" s="28"/>
    </row>
    <row r="7" spans="1:243" s="341" customFormat="1" ht="37" customHeight="1" thickBot="1" x14ac:dyDescent="0.3">
      <c r="A7" s="24"/>
      <c r="B7" s="7"/>
      <c r="C7" s="7" t="s">
        <v>0</v>
      </c>
      <c r="D7" s="530" t="s">
        <v>1</v>
      </c>
      <c r="E7" s="530"/>
      <c r="F7" s="537" t="s">
        <v>298</v>
      </c>
      <c r="G7" s="537"/>
      <c r="H7" s="537" t="s">
        <v>299</v>
      </c>
      <c r="I7" s="537"/>
      <c r="J7" s="531" t="s">
        <v>1950</v>
      </c>
      <c r="K7" s="531"/>
      <c r="L7" s="539" t="s">
        <v>365</v>
      </c>
      <c r="M7" s="539"/>
      <c r="N7" s="532" t="s">
        <v>2350</v>
      </c>
      <c r="O7" s="532"/>
      <c r="P7" s="530" t="s">
        <v>418</v>
      </c>
      <c r="Q7" s="530"/>
      <c r="R7" s="537" t="s">
        <v>422</v>
      </c>
      <c r="S7" s="538"/>
      <c r="T7" s="537" t="s">
        <v>423</v>
      </c>
      <c r="U7" s="537"/>
      <c r="V7" s="530" t="s">
        <v>475</v>
      </c>
      <c r="W7" s="530"/>
      <c r="X7" s="530" t="s">
        <v>508</v>
      </c>
      <c r="Y7" s="530"/>
      <c r="Z7" s="530" t="s">
        <v>551</v>
      </c>
      <c r="AA7" s="530"/>
      <c r="AB7" s="530" t="s">
        <v>574</v>
      </c>
      <c r="AC7" s="530"/>
      <c r="AD7" s="530" t="s">
        <v>587</v>
      </c>
      <c r="AE7" s="530"/>
      <c r="AF7" s="530" t="s">
        <v>618</v>
      </c>
      <c r="AG7" s="530"/>
      <c r="AH7" s="530" t="s">
        <v>667</v>
      </c>
      <c r="AI7" s="530"/>
      <c r="AJ7" s="530" t="s">
        <v>698</v>
      </c>
      <c r="AK7" s="530"/>
      <c r="AL7" s="536" t="s">
        <v>755</v>
      </c>
      <c r="AM7" s="536"/>
      <c r="AN7" s="535" t="s">
        <v>2006</v>
      </c>
      <c r="AO7" s="535"/>
      <c r="AP7" s="530" t="s">
        <v>788</v>
      </c>
      <c r="AQ7" s="530"/>
      <c r="AR7" s="535" t="s">
        <v>2065</v>
      </c>
      <c r="AS7" s="535"/>
      <c r="AT7" s="535" t="s">
        <v>2066</v>
      </c>
      <c r="AU7" s="535"/>
      <c r="AV7" s="534" t="s">
        <v>831</v>
      </c>
      <c r="AW7" s="534"/>
      <c r="AX7" s="534" t="s">
        <v>832</v>
      </c>
      <c r="AY7" s="534"/>
      <c r="AZ7" s="534" t="s">
        <v>833</v>
      </c>
      <c r="BA7" s="534"/>
      <c r="BB7" s="533" t="s">
        <v>858</v>
      </c>
      <c r="BC7" s="533"/>
      <c r="BD7" s="530" t="s">
        <v>872</v>
      </c>
      <c r="BE7" s="530"/>
      <c r="BF7" s="534" t="s">
        <v>926</v>
      </c>
      <c r="BG7" s="534"/>
      <c r="BH7" s="530" t="s">
        <v>946</v>
      </c>
      <c r="BI7" s="530"/>
      <c r="BJ7" s="530" t="s">
        <v>955</v>
      </c>
      <c r="BK7" s="530"/>
      <c r="BL7" s="530" t="s">
        <v>1015</v>
      </c>
      <c r="BM7" s="530"/>
      <c r="BN7" s="531" t="s">
        <v>2111</v>
      </c>
      <c r="BO7" s="531"/>
      <c r="BP7" s="530" t="s">
        <v>1041</v>
      </c>
      <c r="BQ7" s="530"/>
      <c r="BR7" s="530" t="s">
        <v>1096</v>
      </c>
      <c r="BS7" s="530"/>
      <c r="BT7" s="530" t="s">
        <v>1123</v>
      </c>
      <c r="BU7" s="530"/>
      <c r="BV7" s="530" t="s">
        <v>1187</v>
      </c>
      <c r="BW7" s="530"/>
      <c r="BX7" s="531" t="s">
        <v>2144</v>
      </c>
      <c r="BY7" s="531"/>
      <c r="BZ7" s="530" t="s">
        <v>1196</v>
      </c>
      <c r="CA7" s="530"/>
      <c r="CB7" s="530" t="s">
        <v>1245</v>
      </c>
      <c r="CC7" s="530"/>
      <c r="CD7" s="532" t="s">
        <v>2380</v>
      </c>
      <c r="CE7" s="532"/>
      <c r="CF7" s="530" t="s">
        <v>1326</v>
      </c>
      <c r="CG7" s="530"/>
      <c r="CH7" s="530" t="s">
        <v>1362</v>
      </c>
      <c r="CI7" s="530"/>
      <c r="CJ7" s="530" t="s">
        <v>1408</v>
      </c>
      <c r="CK7" s="530"/>
      <c r="CL7" s="530" t="s">
        <v>1465</v>
      </c>
      <c r="CM7" s="530"/>
      <c r="CN7" s="530" t="s">
        <v>1466</v>
      </c>
      <c r="CO7" s="530"/>
      <c r="CP7" s="530" t="s">
        <v>1485</v>
      </c>
      <c r="CQ7" s="530"/>
      <c r="CR7" s="530" t="s">
        <v>1486</v>
      </c>
      <c r="CS7" s="530"/>
      <c r="CT7" s="530" t="s">
        <v>1524</v>
      </c>
      <c r="CU7" s="530"/>
      <c r="CV7" s="530" t="s">
        <v>1566</v>
      </c>
      <c r="CW7" s="530"/>
      <c r="CX7" s="530" t="s">
        <v>2319</v>
      </c>
      <c r="CY7" s="530"/>
      <c r="CZ7" s="530" t="s">
        <v>2175</v>
      </c>
      <c r="DA7" s="530"/>
      <c r="DC7" s="514" t="s">
        <v>2346</v>
      </c>
      <c r="II7" s="127"/>
    </row>
    <row r="8" spans="1:243" s="184" customFormat="1" ht="19" customHeight="1" x14ac:dyDescent="0.25">
      <c r="A8" s="22"/>
      <c r="B8" s="5"/>
      <c r="C8" s="6"/>
      <c r="D8" s="26"/>
      <c r="E8" s="27"/>
      <c r="F8" s="183"/>
      <c r="G8" s="46"/>
      <c r="H8" s="88"/>
      <c r="I8" s="88"/>
      <c r="J8" s="481"/>
      <c r="K8" s="482" t="s">
        <v>1951</v>
      </c>
      <c r="L8" s="185" t="s">
        <v>2</v>
      </c>
      <c r="M8" s="133"/>
      <c r="N8" s="510"/>
      <c r="O8" s="510"/>
      <c r="P8" s="88" t="s">
        <v>2</v>
      </c>
      <c r="Q8" s="186"/>
      <c r="R8" s="181"/>
      <c r="S8" s="88"/>
      <c r="T8" s="187"/>
      <c r="U8" s="188"/>
      <c r="V8" s="80"/>
      <c r="W8" s="80"/>
      <c r="X8" s="88"/>
      <c r="Y8" s="85"/>
      <c r="Z8" s="92"/>
      <c r="AA8" s="91"/>
      <c r="AB8" s="92"/>
      <c r="AC8" s="91"/>
      <c r="AD8" s="189"/>
      <c r="AE8" s="91"/>
      <c r="AF8" s="46"/>
      <c r="AG8" s="45"/>
      <c r="AH8" s="92"/>
      <c r="AI8" s="92"/>
      <c r="AJ8" s="190"/>
      <c r="AK8" s="143"/>
      <c r="AL8" s="91"/>
      <c r="AM8" s="91"/>
      <c r="AN8" s="482"/>
      <c r="AO8" s="482" t="s">
        <v>1951</v>
      </c>
      <c r="AP8" s="92" t="s">
        <v>2</v>
      </c>
      <c r="AQ8" s="91"/>
      <c r="AR8" s="482"/>
      <c r="AS8" s="482" t="s">
        <v>1951</v>
      </c>
      <c r="AT8" s="482" t="s">
        <v>2</v>
      </c>
      <c r="AU8" s="502" t="s">
        <v>1951</v>
      </c>
      <c r="AV8" s="115" t="s">
        <v>2</v>
      </c>
      <c r="AW8" s="92"/>
      <c r="AX8" s="92"/>
      <c r="AY8" s="191"/>
      <c r="AZ8" s="92"/>
      <c r="BA8" s="133"/>
      <c r="BB8" s="192"/>
      <c r="BC8" s="193"/>
      <c r="BD8" s="194"/>
      <c r="BE8" s="186"/>
      <c r="BF8" s="130"/>
      <c r="BG8" s="92"/>
      <c r="BH8" s="91"/>
      <c r="BI8" s="92"/>
      <c r="BJ8" s="91"/>
      <c r="BK8" s="92"/>
      <c r="BL8" s="92"/>
      <c r="BM8" s="91"/>
      <c r="BN8" s="482"/>
      <c r="BO8" s="502" t="s">
        <v>1951</v>
      </c>
      <c r="BP8" s="190" t="s">
        <v>2</v>
      </c>
      <c r="BQ8" s="150"/>
      <c r="BR8" s="92"/>
      <c r="BS8" s="91"/>
      <c r="BT8" s="128"/>
      <c r="BU8" s="128"/>
      <c r="BV8" s="92"/>
      <c r="BW8" s="92"/>
      <c r="BX8" s="482"/>
      <c r="BY8" s="502" t="s">
        <v>1951</v>
      </c>
      <c r="BZ8" s="92" t="s">
        <v>2</v>
      </c>
      <c r="CA8" s="91"/>
      <c r="CB8" s="92"/>
      <c r="CC8" s="91"/>
      <c r="CD8" s="145"/>
      <c r="CE8" s="529"/>
      <c r="CF8" s="92" t="s">
        <v>2</v>
      </c>
      <c r="CG8" s="91"/>
      <c r="CH8" s="91"/>
      <c r="CI8" s="91"/>
      <c r="CJ8" s="91"/>
      <c r="CK8" s="92"/>
      <c r="CL8" s="91"/>
      <c r="CM8" s="92"/>
      <c r="CN8" s="128"/>
      <c r="CO8" s="128"/>
      <c r="CP8" s="91"/>
      <c r="CQ8" s="91"/>
      <c r="CR8" s="92"/>
      <c r="CS8" s="91"/>
      <c r="CT8" s="91"/>
      <c r="CU8" s="92"/>
      <c r="CV8" s="195"/>
      <c r="CW8" s="196"/>
      <c r="CX8" s="196"/>
      <c r="CY8" s="196"/>
    </row>
    <row r="9" spans="1:243" s="25" customFormat="1" ht="19" customHeight="1" x14ac:dyDescent="0.25">
      <c r="A9" s="342"/>
      <c r="B9" s="343" t="s">
        <v>2</v>
      </c>
      <c r="C9" s="344" t="s">
        <v>3</v>
      </c>
      <c r="D9" s="345">
        <v>4</v>
      </c>
      <c r="E9" s="346" t="s">
        <v>284</v>
      </c>
      <c r="F9" s="151">
        <v>0</v>
      </c>
      <c r="G9" s="347" t="s">
        <v>293</v>
      </c>
      <c r="H9" s="348">
        <v>6.5</v>
      </c>
      <c r="I9" s="349"/>
      <c r="J9" s="483">
        <v>5.6</v>
      </c>
      <c r="K9" s="484" t="s">
        <v>1880</v>
      </c>
      <c r="L9" s="350">
        <v>7.25</v>
      </c>
      <c r="M9" s="351" t="s">
        <v>300</v>
      </c>
      <c r="N9" s="109">
        <v>2.9</v>
      </c>
      <c r="O9" s="169" t="s">
        <v>2351</v>
      </c>
      <c r="P9" s="352">
        <v>6.35</v>
      </c>
      <c r="Q9" s="353" t="s">
        <v>419</v>
      </c>
      <c r="R9" s="354">
        <v>0.39829999999999999</v>
      </c>
      <c r="S9" s="349" t="s">
        <v>1851</v>
      </c>
      <c r="T9" s="355">
        <v>5.75</v>
      </c>
      <c r="U9" s="356" t="s">
        <v>1785</v>
      </c>
      <c r="V9" s="357">
        <v>6</v>
      </c>
      <c r="W9" s="358"/>
      <c r="X9" s="359">
        <v>4</v>
      </c>
      <c r="Y9" s="349"/>
      <c r="Z9" s="360">
        <v>4</v>
      </c>
      <c r="AA9" s="142" t="s">
        <v>509</v>
      </c>
      <c r="AB9" s="360">
        <v>6</v>
      </c>
      <c r="AC9" s="142"/>
      <c r="AD9" s="361">
        <v>6.25</v>
      </c>
      <c r="AE9" s="142"/>
      <c r="AF9" s="151">
        <v>7</v>
      </c>
      <c r="AG9" s="55"/>
      <c r="AH9" s="360">
        <v>6</v>
      </c>
      <c r="AI9" s="142" t="s">
        <v>619</v>
      </c>
      <c r="AJ9" s="360">
        <v>6.5</v>
      </c>
      <c r="AK9" s="104"/>
      <c r="AL9" s="360">
        <v>6</v>
      </c>
      <c r="AM9" s="142"/>
      <c r="AN9" s="483">
        <v>5</v>
      </c>
      <c r="AO9" s="497"/>
      <c r="AP9" s="362">
        <v>5.5</v>
      </c>
      <c r="AQ9" s="142"/>
      <c r="AR9" s="483">
        <v>6</v>
      </c>
      <c r="AS9" s="497" t="s">
        <v>2007</v>
      </c>
      <c r="AT9" s="483">
        <v>6.25</v>
      </c>
      <c r="AU9" s="497"/>
      <c r="AV9" s="363">
        <v>6</v>
      </c>
      <c r="AW9" s="142"/>
      <c r="AX9" s="364">
        <v>6.875</v>
      </c>
      <c r="AY9" s="365" t="s">
        <v>1731</v>
      </c>
      <c r="AZ9" s="360">
        <v>7</v>
      </c>
      <c r="BA9" s="366"/>
      <c r="BB9" s="367">
        <v>4.2249999999999996</v>
      </c>
      <c r="BC9" s="368" t="s">
        <v>834</v>
      </c>
      <c r="BD9" s="369">
        <v>0</v>
      </c>
      <c r="BE9" s="366"/>
      <c r="BF9" s="370">
        <v>5.5</v>
      </c>
      <c r="BG9" s="142" t="s">
        <v>873</v>
      </c>
      <c r="BH9" s="371">
        <v>6.85</v>
      </c>
      <c r="BI9" s="351" t="s">
        <v>927</v>
      </c>
      <c r="BJ9" s="360">
        <v>0</v>
      </c>
      <c r="BK9" s="142" t="s">
        <v>947</v>
      </c>
      <c r="BL9" s="360">
        <v>6.875</v>
      </c>
      <c r="BM9" s="142"/>
      <c r="BN9" s="503">
        <v>5.125</v>
      </c>
      <c r="BO9" s="497" t="s">
        <v>2067</v>
      </c>
      <c r="BP9" s="372">
        <v>4</v>
      </c>
      <c r="BQ9" s="373" t="s">
        <v>1016</v>
      </c>
      <c r="BR9" s="360">
        <v>4.75</v>
      </c>
      <c r="BS9" s="142" t="s">
        <v>1042</v>
      </c>
      <c r="BT9" s="360">
        <v>5</v>
      </c>
      <c r="BU9" s="142" t="s">
        <v>1097</v>
      </c>
      <c r="BV9" s="357">
        <v>5.75</v>
      </c>
      <c r="BW9" s="142" t="s">
        <v>1188</v>
      </c>
      <c r="BX9" s="504">
        <v>4.5</v>
      </c>
      <c r="BY9" s="497" t="s">
        <v>2112</v>
      </c>
      <c r="BZ9" s="371">
        <v>0</v>
      </c>
      <c r="CA9" s="142" t="s">
        <v>1189</v>
      </c>
      <c r="CB9" s="360">
        <v>6</v>
      </c>
      <c r="CC9" s="142"/>
      <c r="CD9" s="109">
        <v>7</v>
      </c>
      <c r="CE9" s="169"/>
      <c r="CF9" s="374">
        <v>6</v>
      </c>
      <c r="CG9" s="351" t="s">
        <v>1246</v>
      </c>
      <c r="CH9" s="360">
        <v>4.5</v>
      </c>
      <c r="CI9" s="142" t="s">
        <v>1327</v>
      </c>
      <c r="CJ9" s="360">
        <v>7</v>
      </c>
      <c r="CK9" s="142" t="s">
        <v>1363</v>
      </c>
      <c r="CL9" s="375">
        <v>6.25</v>
      </c>
      <c r="CM9" s="376" t="s">
        <v>1409</v>
      </c>
      <c r="CN9" s="375">
        <v>4.7</v>
      </c>
      <c r="CO9" s="142" t="s">
        <v>1609</v>
      </c>
      <c r="CP9" s="360">
        <v>6</v>
      </c>
      <c r="CQ9" s="142"/>
      <c r="CR9" s="374">
        <v>5.3</v>
      </c>
      <c r="CS9" s="366" t="s">
        <v>1567</v>
      </c>
      <c r="CT9" s="371">
        <v>6.5</v>
      </c>
      <c r="CU9" s="142" t="s">
        <v>1487</v>
      </c>
      <c r="CV9" s="371">
        <v>6</v>
      </c>
      <c r="CW9" s="142" t="s">
        <v>2261</v>
      </c>
      <c r="CX9" s="142">
        <v>5</v>
      </c>
      <c r="CY9" s="142"/>
      <c r="CZ9" s="151">
        <v>4</v>
      </c>
      <c r="DA9" s="55" t="s">
        <v>2174</v>
      </c>
      <c r="DB9" s="25" t="s">
        <v>2</v>
      </c>
      <c r="DC9" s="25">
        <f>COUNT(D9:CZ9)</f>
        <v>51</v>
      </c>
    </row>
    <row r="10" spans="1:243" s="184" customFormat="1" ht="19" customHeight="1" x14ac:dyDescent="0.25">
      <c r="A10" s="202">
        <v>2012</v>
      </c>
      <c r="B10" s="5"/>
      <c r="C10" s="6"/>
      <c r="D10" s="29"/>
      <c r="E10" s="27"/>
      <c r="F10" s="46"/>
      <c r="G10" s="183"/>
      <c r="H10" s="197"/>
      <c r="I10" s="88"/>
      <c r="J10" s="481"/>
      <c r="K10" s="482"/>
      <c r="L10" s="60" t="s">
        <v>2</v>
      </c>
      <c r="M10" s="64"/>
      <c r="N10" s="145"/>
      <c r="O10" s="97"/>
      <c r="P10" s="199"/>
      <c r="Q10" s="125"/>
      <c r="R10" s="181"/>
      <c r="S10" s="88"/>
      <c r="T10" s="203"/>
      <c r="U10" s="188"/>
      <c r="V10" s="79"/>
      <c r="W10" s="80"/>
      <c r="X10" s="85"/>
      <c r="Y10" s="88"/>
      <c r="Z10" s="91"/>
      <c r="AA10" s="92" t="s">
        <v>510</v>
      </c>
      <c r="AB10" s="91" t="s">
        <v>2</v>
      </c>
      <c r="AC10" s="92"/>
      <c r="AD10" s="96" t="s">
        <v>2</v>
      </c>
      <c r="AE10" s="92"/>
      <c r="AF10" s="46"/>
      <c r="AG10" s="45"/>
      <c r="AH10" s="91" t="s">
        <v>2</v>
      </c>
      <c r="AI10" s="92"/>
      <c r="AJ10" s="91"/>
      <c r="AK10" s="102"/>
      <c r="AL10" s="91"/>
      <c r="AM10" s="92"/>
      <c r="AN10" s="481"/>
      <c r="AO10" s="498"/>
      <c r="AP10" s="114"/>
      <c r="AQ10" s="92"/>
      <c r="AR10" s="481"/>
      <c r="AS10" s="498"/>
      <c r="AT10" s="481"/>
      <c r="AU10" s="498"/>
      <c r="AV10" s="115"/>
      <c r="AW10" s="92"/>
      <c r="AX10" s="168"/>
      <c r="AY10" s="64"/>
      <c r="AZ10" s="91"/>
      <c r="BA10" s="64"/>
      <c r="BB10" s="119"/>
      <c r="BC10" s="92"/>
      <c r="BD10" s="204"/>
      <c r="BE10" s="125"/>
      <c r="BF10" s="130"/>
      <c r="BG10" s="92"/>
      <c r="BH10" s="114" t="s">
        <v>2</v>
      </c>
      <c r="BI10" s="92"/>
      <c r="BJ10" s="91"/>
      <c r="BK10" s="92"/>
      <c r="BL10" s="91"/>
      <c r="BM10" s="92"/>
      <c r="BN10" s="481"/>
      <c r="BO10" s="498"/>
      <c r="BP10" s="136"/>
      <c r="BQ10" s="201"/>
      <c r="BR10" s="91"/>
      <c r="BS10" s="92"/>
      <c r="BT10" s="91" t="s">
        <v>2</v>
      </c>
      <c r="BU10" s="92"/>
      <c r="BV10" s="91"/>
      <c r="BW10" s="92"/>
      <c r="BX10" s="505"/>
      <c r="BY10" s="498"/>
      <c r="BZ10" s="114"/>
      <c r="CA10" s="92"/>
      <c r="CB10" s="91"/>
      <c r="CC10" s="92"/>
      <c r="CD10" s="145"/>
      <c r="CE10" s="97"/>
      <c r="CF10" s="91"/>
      <c r="CG10" s="92"/>
      <c r="CH10" s="91"/>
      <c r="CI10" s="92"/>
      <c r="CJ10" s="91"/>
      <c r="CK10" s="92"/>
      <c r="CL10" s="150"/>
      <c r="CM10" s="92"/>
      <c r="CN10" s="150"/>
      <c r="CO10" s="92"/>
      <c r="CP10" s="91"/>
      <c r="CQ10" s="92"/>
      <c r="CR10" s="133"/>
      <c r="CS10" s="64"/>
      <c r="CT10" s="114"/>
      <c r="CU10" s="92"/>
      <c r="CV10" s="114"/>
      <c r="CW10" s="92"/>
      <c r="CX10" s="92"/>
      <c r="CY10" s="92"/>
      <c r="CZ10" s="46"/>
      <c r="DA10" s="45"/>
    </row>
    <row r="11" spans="1:243" s="184" customFormat="1" ht="19" customHeight="1" x14ac:dyDescent="0.25">
      <c r="A11" s="202" t="s">
        <v>246</v>
      </c>
      <c r="B11" s="5"/>
      <c r="C11" s="6"/>
      <c r="D11" s="29"/>
      <c r="E11" s="27"/>
      <c r="F11" s="46"/>
      <c r="G11" s="183"/>
      <c r="H11" s="197"/>
      <c r="I11" s="88"/>
      <c r="J11" s="481"/>
      <c r="K11" s="482"/>
      <c r="L11" s="60"/>
      <c r="M11" s="64"/>
      <c r="N11" s="145"/>
      <c r="O11" s="97"/>
      <c r="P11" s="199"/>
      <c r="Q11" s="125"/>
      <c r="R11" s="181"/>
      <c r="S11" s="88"/>
      <c r="T11" s="203"/>
      <c r="U11" s="188"/>
      <c r="V11" s="79"/>
      <c r="W11" s="80"/>
      <c r="X11" s="85"/>
      <c r="Y11" s="88"/>
      <c r="Z11" s="91"/>
      <c r="AA11" s="92"/>
      <c r="AB11" s="91"/>
      <c r="AC11" s="92"/>
      <c r="AD11" s="96" t="s">
        <v>2</v>
      </c>
      <c r="AE11" s="92"/>
      <c r="AF11" s="46"/>
      <c r="AG11" s="45"/>
      <c r="AH11" s="91"/>
      <c r="AI11" s="92"/>
      <c r="AJ11" s="91"/>
      <c r="AK11" s="102"/>
      <c r="AL11" s="91"/>
      <c r="AM11" s="92"/>
      <c r="AN11" s="481"/>
      <c r="AO11" s="498"/>
      <c r="AP11" s="114"/>
      <c r="AQ11" s="92"/>
      <c r="AR11" s="481"/>
      <c r="AS11" s="498"/>
      <c r="AT11" s="481"/>
      <c r="AU11" s="498"/>
      <c r="AV11" s="115"/>
      <c r="AW11" s="92"/>
      <c r="AX11" s="168"/>
      <c r="AY11" s="64"/>
      <c r="AZ11" s="91"/>
      <c r="BA11" s="64"/>
      <c r="BB11" s="119"/>
      <c r="BC11" s="92"/>
      <c r="BD11" s="204"/>
      <c r="BE11" s="125"/>
      <c r="BF11" s="130"/>
      <c r="BG11" s="92"/>
      <c r="BH11" s="114"/>
      <c r="BI11" s="92"/>
      <c r="BJ11" s="91"/>
      <c r="BK11" s="92"/>
      <c r="BL11" s="91"/>
      <c r="BM11" s="92"/>
      <c r="BN11" s="481"/>
      <c r="BO11" s="498"/>
      <c r="BP11" s="136"/>
      <c r="BQ11" s="201"/>
      <c r="BR11" s="91"/>
      <c r="BS11" s="92"/>
      <c r="BT11" s="91"/>
      <c r="BU11" s="92"/>
      <c r="BV11" s="91"/>
      <c r="BW11" s="92"/>
      <c r="BX11" s="505"/>
      <c r="BY11" s="498"/>
      <c r="BZ11" s="114"/>
      <c r="CA11" s="92"/>
      <c r="CB11" s="91"/>
      <c r="CC11" s="92"/>
      <c r="CD11" s="145"/>
      <c r="CE11" s="97"/>
      <c r="CF11" s="91"/>
      <c r="CG11" s="92"/>
      <c r="CH11" s="91"/>
      <c r="CI11" s="92"/>
      <c r="CJ11" s="91"/>
      <c r="CK11" s="92"/>
      <c r="CL11" s="150"/>
      <c r="CM11" s="92"/>
      <c r="CN11" s="150"/>
      <c r="CO11" s="92"/>
      <c r="CP11" s="91"/>
      <c r="CQ11" s="92"/>
      <c r="CR11" s="133"/>
      <c r="CS11" s="64"/>
      <c r="CT11" s="114"/>
      <c r="CU11" s="92"/>
      <c r="CV11" s="114"/>
      <c r="CW11" s="92"/>
      <c r="CX11" s="92"/>
      <c r="CY11" s="92"/>
      <c r="CZ11" s="46"/>
      <c r="DA11" s="45"/>
    </row>
    <row r="12" spans="1:243" s="25" customFormat="1" ht="19" customHeight="1" x14ac:dyDescent="0.25">
      <c r="A12" s="377"/>
      <c r="B12" s="343"/>
      <c r="C12" s="344" t="s">
        <v>4</v>
      </c>
      <c r="D12" s="345" t="s">
        <v>296</v>
      </c>
      <c r="E12" s="346"/>
      <c r="F12" s="151" t="s">
        <v>296</v>
      </c>
      <c r="G12" s="151"/>
      <c r="H12" s="151" t="s">
        <v>296</v>
      </c>
      <c r="I12" s="349"/>
      <c r="J12" s="485" t="s">
        <v>296</v>
      </c>
      <c r="K12" s="484"/>
      <c r="L12" s="378" t="s">
        <v>296</v>
      </c>
      <c r="M12" s="366"/>
      <c r="N12" s="375" t="s">
        <v>296</v>
      </c>
      <c r="O12" s="169"/>
      <c r="P12" s="352" t="s">
        <v>296</v>
      </c>
      <c r="Q12" s="353"/>
      <c r="R12" s="352" t="s">
        <v>296</v>
      </c>
      <c r="S12" s="349"/>
      <c r="T12" s="352" t="s">
        <v>296</v>
      </c>
      <c r="U12" s="356"/>
      <c r="V12" s="352" t="s">
        <v>296</v>
      </c>
      <c r="W12" s="358"/>
      <c r="X12" s="352" t="s">
        <v>296</v>
      </c>
      <c r="Y12" s="349"/>
      <c r="Z12" s="352" t="s">
        <v>296</v>
      </c>
      <c r="AA12" s="142"/>
      <c r="AB12" s="352" t="s">
        <v>296</v>
      </c>
      <c r="AC12" s="142"/>
      <c r="AD12" s="361" t="s">
        <v>296</v>
      </c>
      <c r="AE12" s="142"/>
      <c r="AF12" s="361" t="s">
        <v>296</v>
      </c>
      <c r="AG12" s="55"/>
      <c r="AH12" s="361" t="s">
        <v>296</v>
      </c>
      <c r="AI12" s="142"/>
      <c r="AJ12" s="361" t="s">
        <v>296</v>
      </c>
      <c r="AK12" s="104"/>
      <c r="AL12" s="361" t="s">
        <v>296</v>
      </c>
      <c r="AM12" s="142"/>
      <c r="AN12" s="485" t="s">
        <v>296</v>
      </c>
      <c r="AO12" s="497"/>
      <c r="AP12" s="361" t="s">
        <v>296</v>
      </c>
      <c r="AQ12" s="142"/>
      <c r="AR12" s="485" t="s">
        <v>296</v>
      </c>
      <c r="AS12" s="497"/>
      <c r="AT12" s="485" t="s">
        <v>296</v>
      </c>
      <c r="AU12" s="497"/>
      <c r="AV12" s="361" t="s">
        <v>296</v>
      </c>
      <c r="AW12" s="142"/>
      <c r="AX12" s="361" t="s">
        <v>296</v>
      </c>
      <c r="AY12" s="366"/>
      <c r="AZ12" s="361" t="s">
        <v>296</v>
      </c>
      <c r="BA12" s="366"/>
      <c r="BB12" s="361" t="s">
        <v>296</v>
      </c>
      <c r="BC12" s="142"/>
      <c r="BD12" s="361" t="s">
        <v>296</v>
      </c>
      <c r="BE12" s="353"/>
      <c r="BF12" s="361" t="s">
        <v>296</v>
      </c>
      <c r="BG12" s="142"/>
      <c r="BH12" s="361" t="s">
        <v>296</v>
      </c>
      <c r="BI12" s="142"/>
      <c r="BJ12" s="361" t="s">
        <v>296</v>
      </c>
      <c r="BK12" s="360"/>
      <c r="BL12" s="361" t="s">
        <v>296</v>
      </c>
      <c r="BM12" s="142"/>
      <c r="BN12" s="485" t="s">
        <v>296</v>
      </c>
      <c r="BO12" s="497"/>
      <c r="BP12" s="361" t="s">
        <v>296</v>
      </c>
      <c r="BQ12" s="373"/>
      <c r="BR12" s="361" t="s">
        <v>296</v>
      </c>
      <c r="BS12" s="142"/>
      <c r="BT12" s="361" t="s">
        <v>296</v>
      </c>
      <c r="BU12" s="142"/>
      <c r="BV12" s="361" t="s">
        <v>296</v>
      </c>
      <c r="BW12" s="142"/>
      <c r="BX12" s="485" t="s">
        <v>296</v>
      </c>
      <c r="BY12" s="497"/>
      <c r="BZ12" s="361" t="s">
        <v>296</v>
      </c>
      <c r="CA12" s="142"/>
      <c r="CB12" s="361" t="s">
        <v>296</v>
      </c>
      <c r="CC12" s="142"/>
      <c r="CD12" s="361" t="s">
        <v>296</v>
      </c>
      <c r="CE12" s="169"/>
      <c r="CF12" s="361" t="s">
        <v>296</v>
      </c>
      <c r="CG12" s="142"/>
      <c r="CH12" s="361" t="s">
        <v>296</v>
      </c>
      <c r="CI12" s="142"/>
      <c r="CJ12" s="361" t="s">
        <v>296</v>
      </c>
      <c r="CK12" s="142"/>
      <c r="CL12" s="361" t="s">
        <v>296</v>
      </c>
      <c r="CM12" s="142"/>
      <c r="CN12" s="361" t="s">
        <v>296</v>
      </c>
      <c r="CO12" s="142"/>
      <c r="CP12" s="361" t="s">
        <v>296</v>
      </c>
      <c r="CQ12" s="142"/>
      <c r="CR12" s="361" t="s">
        <v>296</v>
      </c>
      <c r="CS12" s="366"/>
      <c r="CT12" s="361" t="s">
        <v>296</v>
      </c>
      <c r="CU12" s="174"/>
      <c r="CV12" s="361" t="s">
        <v>296</v>
      </c>
      <c r="CW12" s="142"/>
      <c r="CX12" s="361" t="s">
        <v>296</v>
      </c>
      <c r="CY12" s="142"/>
      <c r="CZ12" s="361" t="s">
        <v>296</v>
      </c>
      <c r="DA12" s="55"/>
    </row>
    <row r="13" spans="1:243" s="184" customFormat="1" ht="19" customHeight="1" x14ac:dyDescent="0.25">
      <c r="A13" s="205">
        <v>11511</v>
      </c>
      <c r="B13" s="5">
        <v>1</v>
      </c>
      <c r="C13" s="6" t="s">
        <v>5</v>
      </c>
      <c r="D13" s="29" t="s">
        <v>6</v>
      </c>
      <c r="E13" s="34"/>
      <c r="F13" s="46" t="s">
        <v>2</v>
      </c>
      <c r="G13" s="46"/>
      <c r="H13" s="197" t="s">
        <v>6</v>
      </c>
      <c r="I13" s="85"/>
      <c r="J13" s="481" t="s">
        <v>6</v>
      </c>
      <c r="K13" s="482" t="s">
        <v>1881</v>
      </c>
      <c r="L13" s="60" t="s">
        <v>6</v>
      </c>
      <c r="M13" s="133"/>
      <c r="N13" s="145" t="s">
        <v>6</v>
      </c>
      <c r="O13" s="97"/>
      <c r="P13" s="199" t="s">
        <v>6</v>
      </c>
      <c r="Q13" s="125" t="s">
        <v>366</v>
      </c>
      <c r="R13" s="181">
        <v>0.39800000000000002</v>
      </c>
      <c r="S13" s="88" t="s">
        <v>1852</v>
      </c>
      <c r="T13" s="203" t="s">
        <v>6</v>
      </c>
      <c r="U13" s="187"/>
      <c r="V13" s="144" t="s">
        <v>6</v>
      </c>
      <c r="W13" s="80" t="s">
        <v>424</v>
      </c>
      <c r="X13" s="85" t="s">
        <v>6</v>
      </c>
      <c r="Y13" s="85"/>
      <c r="Z13" s="91">
        <v>4</v>
      </c>
      <c r="AA13" s="91"/>
      <c r="AB13" s="91" t="s">
        <v>6</v>
      </c>
      <c r="AC13" s="91"/>
      <c r="AD13" s="96" t="s">
        <v>6</v>
      </c>
      <c r="AE13" s="91"/>
      <c r="AF13" s="46" t="s">
        <v>6</v>
      </c>
      <c r="AG13" s="45"/>
      <c r="AH13" s="91" t="s">
        <v>6</v>
      </c>
      <c r="AI13" s="91"/>
      <c r="AJ13" s="133" t="s">
        <v>6</v>
      </c>
      <c r="AK13" s="102"/>
      <c r="AL13" s="91" t="s">
        <v>6</v>
      </c>
      <c r="AM13" s="91"/>
      <c r="AN13" s="481" t="s">
        <v>6</v>
      </c>
      <c r="AO13" s="498"/>
      <c r="AP13" s="114" t="s">
        <v>6</v>
      </c>
      <c r="AQ13" s="91"/>
      <c r="AR13" s="481" t="s">
        <v>6</v>
      </c>
      <c r="AS13" s="498"/>
      <c r="AT13" s="481" t="s">
        <v>6</v>
      </c>
      <c r="AU13" s="498"/>
      <c r="AV13" s="115" t="s">
        <v>6</v>
      </c>
      <c r="AW13" s="92" t="s">
        <v>789</v>
      </c>
      <c r="AX13" s="168" t="s">
        <v>6</v>
      </c>
      <c r="AY13" s="133"/>
      <c r="AZ13" s="91">
        <v>7</v>
      </c>
      <c r="BA13" s="64"/>
      <c r="BB13" s="119" t="s">
        <v>6</v>
      </c>
      <c r="BC13" s="91"/>
      <c r="BD13" s="204" t="s">
        <v>2</v>
      </c>
      <c r="BE13" s="125"/>
      <c r="BF13" s="130" t="s">
        <v>6</v>
      </c>
      <c r="BG13" s="92"/>
      <c r="BH13" s="114" t="s">
        <v>6</v>
      </c>
      <c r="BI13" s="92"/>
      <c r="BJ13" s="91"/>
      <c r="BK13" s="91"/>
      <c r="BL13" s="91" t="s">
        <v>6</v>
      </c>
      <c r="BM13" s="91"/>
      <c r="BN13" s="481" t="s">
        <v>6</v>
      </c>
      <c r="BO13" s="498" t="s">
        <v>2</v>
      </c>
      <c r="BP13" s="136" t="s">
        <v>6</v>
      </c>
      <c r="BQ13" s="201"/>
      <c r="BR13" s="91" t="s">
        <v>6</v>
      </c>
      <c r="BS13" s="91"/>
      <c r="BT13" s="91" t="s">
        <v>6</v>
      </c>
      <c r="BU13" s="91"/>
      <c r="BV13" s="91" t="s">
        <v>6</v>
      </c>
      <c r="BW13" s="91"/>
      <c r="BX13" s="505" t="s">
        <v>6</v>
      </c>
      <c r="BY13" s="498"/>
      <c r="BZ13" s="114"/>
      <c r="CA13" s="92"/>
      <c r="CB13" s="91" t="s">
        <v>6</v>
      </c>
      <c r="CC13" s="91"/>
      <c r="CD13" s="145" t="s">
        <v>6</v>
      </c>
      <c r="CE13" s="97"/>
      <c r="CF13" s="91" t="s">
        <v>6</v>
      </c>
      <c r="CG13" s="91"/>
      <c r="CH13" s="91" t="s">
        <v>6</v>
      </c>
      <c r="CI13" s="92"/>
      <c r="CJ13" s="91" t="s">
        <v>6</v>
      </c>
      <c r="CK13" s="91"/>
      <c r="CL13" s="150" t="s">
        <v>6</v>
      </c>
      <c r="CM13" s="91"/>
      <c r="CN13" s="150" t="s">
        <v>6</v>
      </c>
      <c r="CO13" s="91"/>
      <c r="CP13" s="91" t="s">
        <v>6</v>
      </c>
      <c r="CQ13" s="91"/>
      <c r="CR13" s="133" t="s">
        <v>6</v>
      </c>
      <c r="CS13" s="133"/>
      <c r="CT13" s="114">
        <v>1.5</v>
      </c>
      <c r="CU13" s="92" t="s">
        <v>1488</v>
      </c>
      <c r="CV13" s="154" t="s">
        <v>6</v>
      </c>
      <c r="CW13" s="92" t="s">
        <v>1525</v>
      </c>
      <c r="CX13" s="92" t="s">
        <v>6</v>
      </c>
      <c r="CY13" s="92"/>
      <c r="CZ13" s="46" t="s">
        <v>6</v>
      </c>
      <c r="DA13" s="45" t="s">
        <v>2176</v>
      </c>
      <c r="DB13" s="184" t="s">
        <v>2</v>
      </c>
      <c r="DC13" s="184">
        <f t="shared" ref="DC13:DC17" si="0">COUNT(D13:CZ13)</f>
        <v>4</v>
      </c>
    </row>
    <row r="14" spans="1:243" s="184" customFormat="1" ht="19" customHeight="1" x14ac:dyDescent="0.25">
      <c r="A14" s="205">
        <v>54194</v>
      </c>
      <c r="B14" s="5">
        <v>2</v>
      </c>
      <c r="C14" s="6" t="s">
        <v>7</v>
      </c>
      <c r="D14" s="29" t="s">
        <v>6</v>
      </c>
      <c r="E14" s="27"/>
      <c r="F14" s="46"/>
      <c r="G14" s="46"/>
      <c r="H14" s="197" t="s">
        <v>6</v>
      </c>
      <c r="I14" s="88"/>
      <c r="J14" s="481" t="s">
        <v>6</v>
      </c>
      <c r="K14" s="482"/>
      <c r="L14" s="60" t="s">
        <v>6</v>
      </c>
      <c r="M14" s="64"/>
      <c r="N14" s="145" t="s">
        <v>6</v>
      </c>
      <c r="O14" s="97"/>
      <c r="P14" s="199" t="s">
        <v>6</v>
      </c>
      <c r="Q14" s="125"/>
      <c r="R14" s="181">
        <v>0.39800000000000002</v>
      </c>
      <c r="S14" s="88" t="s">
        <v>1852</v>
      </c>
      <c r="T14" s="203" t="s">
        <v>6</v>
      </c>
      <c r="U14" s="188"/>
      <c r="V14" s="144" t="s">
        <v>6</v>
      </c>
      <c r="W14" s="80" t="s">
        <v>424</v>
      </c>
      <c r="X14" s="186" t="s">
        <v>6</v>
      </c>
      <c r="Y14" s="88" t="s">
        <v>476</v>
      </c>
      <c r="Z14" s="91">
        <v>4</v>
      </c>
      <c r="AA14" s="92"/>
      <c r="AB14" s="91" t="s">
        <v>6</v>
      </c>
      <c r="AC14" s="92"/>
      <c r="AD14" s="96" t="s">
        <v>6</v>
      </c>
      <c r="AE14" s="92"/>
      <c r="AF14" s="46" t="s">
        <v>6</v>
      </c>
      <c r="AG14" s="45"/>
      <c r="AH14" s="91" t="s">
        <v>6</v>
      </c>
      <c r="AI14" s="92" t="s">
        <v>620</v>
      </c>
      <c r="AJ14" s="133" t="s">
        <v>6</v>
      </c>
      <c r="AK14" s="102"/>
      <c r="AL14" s="91" t="s">
        <v>6</v>
      </c>
      <c r="AM14" s="92"/>
      <c r="AN14" s="481" t="s">
        <v>6</v>
      </c>
      <c r="AO14" s="498"/>
      <c r="AP14" s="114" t="s">
        <v>6</v>
      </c>
      <c r="AQ14" s="92"/>
      <c r="AR14" s="481" t="s">
        <v>6</v>
      </c>
      <c r="AS14" s="498"/>
      <c r="AT14" s="481" t="s">
        <v>6</v>
      </c>
      <c r="AU14" s="498"/>
      <c r="AV14" s="115" t="s">
        <v>6</v>
      </c>
      <c r="AW14" s="92"/>
      <c r="AX14" s="206" t="s">
        <v>6</v>
      </c>
      <c r="AY14" s="64" t="s">
        <v>1732</v>
      </c>
      <c r="AZ14" s="91" t="s">
        <v>6</v>
      </c>
      <c r="BA14" s="64"/>
      <c r="BB14" s="119" t="s">
        <v>6</v>
      </c>
      <c r="BC14" s="92"/>
      <c r="BD14" s="204" t="s">
        <v>859</v>
      </c>
      <c r="BE14" s="125"/>
      <c r="BF14" s="130" t="s">
        <v>6</v>
      </c>
      <c r="BG14" s="92" t="s">
        <v>874</v>
      </c>
      <c r="BH14" s="114" t="s">
        <v>6</v>
      </c>
      <c r="BI14" s="92"/>
      <c r="BJ14" s="91"/>
      <c r="BK14" s="91"/>
      <c r="BL14" s="91" t="s">
        <v>6</v>
      </c>
      <c r="BM14" s="92" t="s">
        <v>956</v>
      </c>
      <c r="BN14" s="481">
        <v>5.125</v>
      </c>
      <c r="BO14" s="498" t="s">
        <v>2068</v>
      </c>
      <c r="BP14" s="136" t="s">
        <v>6</v>
      </c>
      <c r="BQ14" s="201"/>
      <c r="BR14" s="91" t="s">
        <v>6</v>
      </c>
      <c r="BS14" s="92"/>
      <c r="BT14" s="91" t="s">
        <v>6</v>
      </c>
      <c r="BU14" s="92"/>
      <c r="BV14" s="91" t="s">
        <v>6</v>
      </c>
      <c r="BW14" s="92"/>
      <c r="BX14" s="505" t="s">
        <v>6</v>
      </c>
      <c r="BY14" s="498"/>
      <c r="BZ14" s="114"/>
      <c r="CA14" s="92"/>
      <c r="CB14" s="91" t="s">
        <v>6</v>
      </c>
      <c r="CC14" s="92"/>
      <c r="CD14" s="145" t="s">
        <v>6</v>
      </c>
      <c r="CE14" s="97"/>
      <c r="CF14" s="91" t="s">
        <v>6</v>
      </c>
      <c r="CG14" s="92"/>
      <c r="CH14" s="91">
        <v>4.5</v>
      </c>
      <c r="CI14" s="92"/>
      <c r="CJ14" s="91" t="s">
        <v>6</v>
      </c>
      <c r="CK14" s="92"/>
      <c r="CL14" s="150" t="s">
        <v>6</v>
      </c>
      <c r="CM14" s="92" t="s">
        <v>1410</v>
      </c>
      <c r="CN14" s="150" t="s">
        <v>6</v>
      </c>
      <c r="CO14" s="92"/>
      <c r="CP14" s="91" t="s">
        <v>6</v>
      </c>
      <c r="CQ14" s="92"/>
      <c r="CR14" s="133" t="s">
        <v>6</v>
      </c>
      <c r="CS14" s="64"/>
      <c r="CT14" s="114">
        <v>1.5</v>
      </c>
      <c r="CU14" s="92" t="s">
        <v>1488</v>
      </c>
      <c r="CV14" s="154" t="s">
        <v>6</v>
      </c>
      <c r="CW14" s="92" t="s">
        <v>2264</v>
      </c>
      <c r="CX14" s="92" t="s">
        <v>6</v>
      </c>
      <c r="CY14" s="92"/>
      <c r="CZ14" s="46" t="s">
        <v>6</v>
      </c>
      <c r="DA14" s="45" t="s">
        <v>2177</v>
      </c>
      <c r="DB14" s="184" t="s">
        <v>2</v>
      </c>
      <c r="DC14" s="184">
        <f t="shared" si="0"/>
        <v>5</v>
      </c>
    </row>
    <row r="15" spans="1:243" s="184" customFormat="1" ht="19" customHeight="1" x14ac:dyDescent="0.25">
      <c r="A15" s="205">
        <v>11521</v>
      </c>
      <c r="B15" s="5">
        <v>3</v>
      </c>
      <c r="C15" s="6" t="s">
        <v>8</v>
      </c>
      <c r="D15" s="29" t="s">
        <v>6</v>
      </c>
      <c r="E15" s="27"/>
      <c r="F15" s="46"/>
      <c r="G15" s="46"/>
      <c r="H15" s="197" t="s">
        <v>6</v>
      </c>
      <c r="I15" s="88"/>
      <c r="J15" s="481" t="s">
        <v>6</v>
      </c>
      <c r="K15" s="482"/>
      <c r="L15" s="60" t="s">
        <v>6</v>
      </c>
      <c r="M15" s="64"/>
      <c r="N15" s="145" t="s">
        <v>6</v>
      </c>
      <c r="O15" s="97"/>
      <c r="P15" s="199" t="s">
        <v>6</v>
      </c>
      <c r="Q15" s="125" t="s">
        <v>367</v>
      </c>
      <c r="R15" s="181">
        <v>0.39800000000000002</v>
      </c>
      <c r="S15" s="88" t="s">
        <v>1852</v>
      </c>
      <c r="T15" s="203" t="s">
        <v>6</v>
      </c>
      <c r="U15" s="188"/>
      <c r="V15" s="144" t="s">
        <v>6</v>
      </c>
      <c r="W15" s="80" t="s">
        <v>424</v>
      </c>
      <c r="X15" s="186" t="s">
        <v>6</v>
      </c>
      <c r="Y15" s="88" t="s">
        <v>477</v>
      </c>
      <c r="Z15" s="91">
        <v>4</v>
      </c>
      <c r="AA15" s="92"/>
      <c r="AB15" s="91" t="s">
        <v>6</v>
      </c>
      <c r="AC15" s="92"/>
      <c r="AD15" s="96" t="s">
        <v>6</v>
      </c>
      <c r="AE15" s="92"/>
      <c r="AF15" s="46" t="s">
        <v>6</v>
      </c>
      <c r="AG15" s="45"/>
      <c r="AH15" s="91" t="s">
        <v>6</v>
      </c>
      <c r="AI15" s="92"/>
      <c r="AJ15" s="133" t="s">
        <v>6</v>
      </c>
      <c r="AK15" s="102"/>
      <c r="AL15" s="91" t="s">
        <v>6</v>
      </c>
      <c r="AM15" s="92"/>
      <c r="AN15" s="481" t="s">
        <v>6</v>
      </c>
      <c r="AO15" s="498"/>
      <c r="AP15" s="114" t="s">
        <v>6</v>
      </c>
      <c r="AQ15" s="92"/>
      <c r="AR15" s="481" t="s">
        <v>6</v>
      </c>
      <c r="AS15" s="498"/>
      <c r="AT15" s="481" t="s">
        <v>6</v>
      </c>
      <c r="AU15" s="498"/>
      <c r="AV15" s="115" t="s">
        <v>6</v>
      </c>
      <c r="AW15" s="91"/>
      <c r="AX15" s="206" t="s">
        <v>6</v>
      </c>
      <c r="AY15" s="64"/>
      <c r="AZ15" s="91" t="s">
        <v>6</v>
      </c>
      <c r="BA15" s="64"/>
      <c r="BB15" s="119" t="s">
        <v>6</v>
      </c>
      <c r="BC15" s="91"/>
      <c r="BD15" s="204"/>
      <c r="BE15" s="125"/>
      <c r="BF15" s="130">
        <v>5.5</v>
      </c>
      <c r="BG15" s="92"/>
      <c r="BH15" s="114" t="s">
        <v>6</v>
      </c>
      <c r="BI15" s="91"/>
      <c r="BJ15" s="91"/>
      <c r="BK15" s="91"/>
      <c r="BL15" s="91">
        <v>6.875</v>
      </c>
      <c r="BM15" s="92" t="s">
        <v>957</v>
      </c>
      <c r="BN15" s="481" t="s">
        <v>6</v>
      </c>
      <c r="BO15" s="498"/>
      <c r="BP15" s="136">
        <v>4</v>
      </c>
      <c r="BQ15" s="201" t="s">
        <v>2</v>
      </c>
      <c r="BR15" s="91" t="s">
        <v>6</v>
      </c>
      <c r="BS15" s="91"/>
      <c r="BT15" s="91" t="s">
        <v>6</v>
      </c>
      <c r="BU15" s="91"/>
      <c r="BV15" s="91" t="s">
        <v>6</v>
      </c>
      <c r="BW15" s="91"/>
      <c r="BX15" s="505" t="s">
        <v>6</v>
      </c>
      <c r="BY15" s="498"/>
      <c r="BZ15" s="114"/>
      <c r="CA15" s="92"/>
      <c r="CB15" s="91" t="s">
        <v>6</v>
      </c>
      <c r="CC15" s="91"/>
      <c r="CD15" s="145" t="s">
        <v>6</v>
      </c>
      <c r="CE15" s="97"/>
      <c r="CF15" s="91" t="s">
        <v>6</v>
      </c>
      <c r="CG15" s="91"/>
      <c r="CH15" s="91">
        <v>4.5</v>
      </c>
      <c r="CI15" s="92"/>
      <c r="CJ15" s="91" t="s">
        <v>6</v>
      </c>
      <c r="CK15" s="147"/>
      <c r="CL15" s="150" t="s">
        <v>6</v>
      </c>
      <c r="CM15" s="92" t="s">
        <v>1411</v>
      </c>
      <c r="CN15" s="150" t="s">
        <v>6</v>
      </c>
      <c r="CO15" s="91"/>
      <c r="CP15" s="91" t="s">
        <v>6</v>
      </c>
      <c r="CQ15" s="91"/>
      <c r="CR15" s="133" t="s">
        <v>6</v>
      </c>
      <c r="CS15" s="133"/>
      <c r="CT15" s="114">
        <v>1.5</v>
      </c>
      <c r="CU15" s="92" t="s">
        <v>1488</v>
      </c>
      <c r="CV15" s="114">
        <v>6</v>
      </c>
      <c r="CW15" s="92"/>
      <c r="CX15" s="92">
        <v>5</v>
      </c>
      <c r="CY15" s="92" t="s">
        <v>2273</v>
      </c>
      <c r="CZ15" s="46" t="s">
        <v>6</v>
      </c>
      <c r="DA15" s="45" t="s">
        <v>2178</v>
      </c>
      <c r="DB15" s="184" t="s">
        <v>2</v>
      </c>
      <c r="DC15" s="184">
        <f t="shared" si="0"/>
        <v>9</v>
      </c>
    </row>
    <row r="16" spans="1:243" s="184" customFormat="1" ht="19" customHeight="1" x14ac:dyDescent="0.25">
      <c r="A16" s="205">
        <v>81291</v>
      </c>
      <c r="B16" s="5">
        <v>4</v>
      </c>
      <c r="C16" s="6" t="s">
        <v>9</v>
      </c>
      <c r="D16" s="29" t="s">
        <v>6</v>
      </c>
      <c r="E16" s="27"/>
      <c r="F16" s="46"/>
      <c r="G16" s="46"/>
      <c r="H16" s="186">
        <v>6.5</v>
      </c>
      <c r="I16" s="125" t="s">
        <v>1643</v>
      </c>
      <c r="J16" s="481" t="s">
        <v>6</v>
      </c>
      <c r="K16" s="482"/>
      <c r="L16" s="60" t="s">
        <v>6</v>
      </c>
      <c r="M16" s="64"/>
      <c r="N16" s="145" t="s">
        <v>6</v>
      </c>
      <c r="O16" s="97"/>
      <c r="P16" s="199">
        <v>6.35</v>
      </c>
      <c r="Q16" s="125"/>
      <c r="R16" s="181">
        <v>0.39800000000000002</v>
      </c>
      <c r="S16" s="88" t="s">
        <v>1852</v>
      </c>
      <c r="T16" s="203" t="s">
        <v>6</v>
      </c>
      <c r="U16" s="188"/>
      <c r="V16" s="144" t="s">
        <v>6</v>
      </c>
      <c r="W16" s="80" t="s">
        <v>424</v>
      </c>
      <c r="X16" s="186" t="s">
        <v>6</v>
      </c>
      <c r="Y16" s="88" t="s">
        <v>477</v>
      </c>
      <c r="Z16" s="91">
        <v>4</v>
      </c>
      <c r="AA16" s="92"/>
      <c r="AB16" s="91" t="s">
        <v>6</v>
      </c>
      <c r="AC16" s="92"/>
      <c r="AD16" s="96" t="s">
        <v>6</v>
      </c>
      <c r="AE16" s="92"/>
      <c r="AF16" s="46" t="s">
        <v>6</v>
      </c>
      <c r="AG16" s="45"/>
      <c r="AH16" s="91">
        <v>6</v>
      </c>
      <c r="AI16" s="92"/>
      <c r="AJ16" s="133">
        <v>6.5</v>
      </c>
      <c r="AK16" s="102" t="s">
        <v>668</v>
      </c>
      <c r="AL16" s="91" t="s">
        <v>6</v>
      </c>
      <c r="AM16" s="92"/>
      <c r="AN16" s="481" t="s">
        <v>6</v>
      </c>
      <c r="AO16" s="498"/>
      <c r="AP16" s="114" t="s">
        <v>6</v>
      </c>
      <c r="AQ16" s="92"/>
      <c r="AR16" s="481" t="s">
        <v>6</v>
      </c>
      <c r="AS16" s="498"/>
      <c r="AT16" s="481" t="s">
        <v>6</v>
      </c>
      <c r="AU16" s="498"/>
      <c r="AV16" s="115" t="s">
        <v>6</v>
      </c>
      <c r="AW16" s="91"/>
      <c r="AX16" s="206">
        <v>6.875</v>
      </c>
      <c r="AY16" s="64" t="s">
        <v>1733</v>
      </c>
      <c r="AZ16" s="91" t="s">
        <v>6</v>
      </c>
      <c r="BA16" s="64"/>
      <c r="BB16" s="119" t="s">
        <v>6</v>
      </c>
      <c r="BC16" s="91"/>
      <c r="BD16" s="204"/>
      <c r="BE16" s="125"/>
      <c r="BF16" s="130">
        <v>5.5</v>
      </c>
      <c r="BG16" s="92"/>
      <c r="BH16" s="114" t="s">
        <v>6</v>
      </c>
      <c r="BI16" s="91"/>
      <c r="BJ16" s="91"/>
      <c r="BK16" s="91"/>
      <c r="BL16" s="91">
        <v>6.875</v>
      </c>
      <c r="BM16" s="92" t="s">
        <v>958</v>
      </c>
      <c r="BN16" s="481">
        <v>5.125</v>
      </c>
      <c r="BO16" s="498"/>
      <c r="BP16" s="136">
        <v>4</v>
      </c>
      <c r="BQ16" s="201"/>
      <c r="BR16" s="91" t="s">
        <v>6</v>
      </c>
      <c r="BS16" s="91"/>
      <c r="BT16" s="91" t="s">
        <v>6</v>
      </c>
      <c r="BU16" s="91"/>
      <c r="BV16" s="91" t="s">
        <v>6</v>
      </c>
      <c r="BW16" s="91"/>
      <c r="BX16" s="505" t="s">
        <v>6</v>
      </c>
      <c r="BY16" s="498"/>
      <c r="BZ16" s="114"/>
      <c r="CA16" s="92"/>
      <c r="CB16" s="91">
        <v>6</v>
      </c>
      <c r="CC16" s="92"/>
      <c r="CD16" s="145">
        <v>7</v>
      </c>
      <c r="CE16" s="97" t="s">
        <v>2361</v>
      </c>
      <c r="CF16" s="91" t="s">
        <v>6</v>
      </c>
      <c r="CG16" s="91"/>
      <c r="CH16" s="91">
        <v>4.5</v>
      </c>
      <c r="CI16" s="92"/>
      <c r="CJ16" s="133">
        <v>7</v>
      </c>
      <c r="CK16" s="140" t="s">
        <v>1364</v>
      </c>
      <c r="CL16" s="150">
        <v>6.25</v>
      </c>
      <c r="CM16" s="92"/>
      <c r="CN16" s="150">
        <v>4.7</v>
      </c>
      <c r="CO16" s="92" t="s">
        <v>1610</v>
      </c>
      <c r="CP16" s="91" t="s">
        <v>6</v>
      </c>
      <c r="CQ16" s="91"/>
      <c r="CR16" s="133" t="s">
        <v>6</v>
      </c>
      <c r="CS16" s="133"/>
      <c r="CT16" s="114">
        <v>1.5</v>
      </c>
      <c r="CU16" s="92" t="s">
        <v>1488</v>
      </c>
      <c r="CV16" s="114">
        <v>6</v>
      </c>
      <c r="CW16" s="92"/>
      <c r="CX16" s="92">
        <v>5</v>
      </c>
      <c r="CY16" s="92" t="s">
        <v>2274</v>
      </c>
      <c r="CZ16" s="46" t="s">
        <v>6</v>
      </c>
      <c r="DA16" s="45"/>
      <c r="DB16" s="510" t="s">
        <v>2</v>
      </c>
      <c r="DC16" s="184">
        <f t="shared" si="0"/>
        <v>20</v>
      </c>
    </row>
    <row r="17" spans="1:107" s="184" customFormat="1" ht="19" customHeight="1" x14ac:dyDescent="0.25">
      <c r="A17" s="205">
        <v>56173</v>
      </c>
      <c r="B17" s="5">
        <v>5</v>
      </c>
      <c r="C17" s="6" t="s">
        <v>10</v>
      </c>
      <c r="D17" s="29" t="s">
        <v>6</v>
      </c>
      <c r="E17" s="27"/>
      <c r="F17" s="46"/>
      <c r="G17" s="46"/>
      <c r="H17" s="197">
        <v>6.5</v>
      </c>
      <c r="I17" s="88" t="s">
        <v>1644</v>
      </c>
      <c r="J17" s="481">
        <v>5.6</v>
      </c>
      <c r="K17" s="482" t="s">
        <v>1877</v>
      </c>
      <c r="L17" s="60" t="s">
        <v>6</v>
      </c>
      <c r="M17" s="64"/>
      <c r="N17" s="145" t="s">
        <v>6</v>
      </c>
      <c r="O17" s="97"/>
      <c r="P17" s="199">
        <v>6.35</v>
      </c>
      <c r="Q17" s="125"/>
      <c r="R17" s="181">
        <v>0.39800000000000002</v>
      </c>
      <c r="S17" s="88" t="s">
        <v>1852</v>
      </c>
      <c r="T17" s="203">
        <v>5.75</v>
      </c>
      <c r="U17" s="188" t="s">
        <v>1786</v>
      </c>
      <c r="V17" s="144" t="s">
        <v>6</v>
      </c>
      <c r="W17" s="80" t="s">
        <v>424</v>
      </c>
      <c r="X17" s="186" t="s">
        <v>6</v>
      </c>
      <c r="Y17" s="88" t="s">
        <v>478</v>
      </c>
      <c r="Z17" s="91">
        <v>4</v>
      </c>
      <c r="AA17" s="92"/>
      <c r="AB17" s="91" t="s">
        <v>6</v>
      </c>
      <c r="AC17" s="92"/>
      <c r="AD17" s="96" t="s">
        <v>6</v>
      </c>
      <c r="AE17" s="92"/>
      <c r="AF17" s="46">
        <v>7</v>
      </c>
      <c r="AG17" s="45" t="s">
        <v>588</v>
      </c>
      <c r="AH17" s="91">
        <v>6</v>
      </c>
      <c r="AI17" s="92" t="s">
        <v>621</v>
      </c>
      <c r="AJ17" s="133">
        <v>6.5</v>
      </c>
      <c r="AK17" s="102" t="s">
        <v>669</v>
      </c>
      <c r="AL17" s="91" t="s">
        <v>6</v>
      </c>
      <c r="AM17" s="92"/>
      <c r="AN17" s="481" t="s">
        <v>6</v>
      </c>
      <c r="AO17" s="498"/>
      <c r="AP17" s="114" t="s">
        <v>6</v>
      </c>
      <c r="AQ17" s="92"/>
      <c r="AR17" s="481" t="s">
        <v>6</v>
      </c>
      <c r="AS17" s="498"/>
      <c r="AT17" s="481" t="s">
        <v>6</v>
      </c>
      <c r="AU17" s="498"/>
      <c r="AV17" s="115" t="s">
        <v>6</v>
      </c>
      <c r="AW17" s="91"/>
      <c r="AX17" s="206">
        <v>6.875</v>
      </c>
      <c r="AY17" s="64" t="s">
        <v>1734</v>
      </c>
      <c r="AZ17" s="133">
        <v>7</v>
      </c>
      <c r="BA17" s="64" t="s">
        <v>1695</v>
      </c>
      <c r="BB17" s="119" t="s">
        <v>6</v>
      </c>
      <c r="BC17" s="91"/>
      <c r="BD17" s="204"/>
      <c r="BE17" s="125"/>
      <c r="BF17" s="191" t="s">
        <v>6</v>
      </c>
      <c r="BG17" s="92" t="s">
        <v>875</v>
      </c>
      <c r="BH17" s="114" t="s">
        <v>6</v>
      </c>
      <c r="BI17" s="91"/>
      <c r="BJ17" s="91"/>
      <c r="BK17" s="91"/>
      <c r="BL17" s="133">
        <v>6.875</v>
      </c>
      <c r="BM17" s="92" t="s">
        <v>959</v>
      </c>
      <c r="BN17" s="481">
        <v>5.125</v>
      </c>
      <c r="BO17" s="498"/>
      <c r="BP17" s="136">
        <v>4</v>
      </c>
      <c r="BQ17" s="201"/>
      <c r="BR17" s="91" t="s">
        <v>6</v>
      </c>
      <c r="BS17" s="92" t="s">
        <v>1043</v>
      </c>
      <c r="BT17" s="91" t="s">
        <v>6</v>
      </c>
      <c r="BU17" s="92" t="s">
        <v>1098</v>
      </c>
      <c r="BV17" s="79">
        <v>5.75</v>
      </c>
      <c r="BW17" s="92" t="s">
        <v>1124</v>
      </c>
      <c r="BX17" s="505" t="s">
        <v>6</v>
      </c>
      <c r="BY17" s="498"/>
      <c r="BZ17" s="114"/>
      <c r="CA17" s="92"/>
      <c r="CB17" s="133">
        <v>6</v>
      </c>
      <c r="CC17" s="92" t="s">
        <v>1197</v>
      </c>
      <c r="CD17" s="145" t="s">
        <v>6</v>
      </c>
      <c r="CE17" s="97"/>
      <c r="CF17" s="91" t="s">
        <v>6</v>
      </c>
      <c r="CG17" s="91"/>
      <c r="CH17" s="91">
        <v>4.5</v>
      </c>
      <c r="CI17" s="92" t="s">
        <v>1328</v>
      </c>
      <c r="CJ17" s="91" t="s">
        <v>6</v>
      </c>
      <c r="CK17" s="92"/>
      <c r="CL17" s="207">
        <v>6.25</v>
      </c>
      <c r="CM17" s="92"/>
      <c r="CN17" s="150" t="s">
        <v>6</v>
      </c>
      <c r="CO17" s="91"/>
      <c r="CP17" s="91" t="s">
        <v>6</v>
      </c>
      <c r="CQ17" s="91"/>
      <c r="CR17" s="133" t="s">
        <v>6</v>
      </c>
      <c r="CS17" s="64" t="s">
        <v>1568</v>
      </c>
      <c r="CT17" s="114">
        <v>6.5</v>
      </c>
      <c r="CU17" s="92" t="s">
        <v>1489</v>
      </c>
      <c r="CV17" s="114">
        <v>6</v>
      </c>
      <c r="CW17" s="92" t="s">
        <v>1526</v>
      </c>
      <c r="CX17" s="92">
        <v>5</v>
      </c>
      <c r="CY17" s="92" t="s">
        <v>2275</v>
      </c>
      <c r="CZ17" s="46" t="s">
        <v>6</v>
      </c>
      <c r="DA17" s="45" t="s">
        <v>2179</v>
      </c>
      <c r="DB17" s="510" t="s">
        <v>2</v>
      </c>
      <c r="DC17" s="184">
        <f t="shared" si="0"/>
        <v>21</v>
      </c>
    </row>
    <row r="18" spans="1:107" s="184" customFormat="1" ht="19" customHeight="1" x14ac:dyDescent="0.25">
      <c r="A18" s="205"/>
      <c r="B18" s="9"/>
      <c r="C18" s="9"/>
      <c r="D18" s="29"/>
      <c r="E18" s="30"/>
      <c r="F18" s="46"/>
      <c r="G18" s="45"/>
      <c r="H18" s="197"/>
      <c r="I18" s="208"/>
      <c r="J18" s="481"/>
      <c r="K18" s="482"/>
      <c r="L18" s="60"/>
      <c r="M18" s="143"/>
      <c r="N18" s="145"/>
      <c r="O18" s="97"/>
      <c r="P18" s="199"/>
      <c r="Q18" s="209"/>
      <c r="R18" s="181"/>
      <c r="S18" s="208"/>
      <c r="T18" s="203"/>
      <c r="U18" s="188"/>
      <c r="V18" s="79"/>
      <c r="W18" s="80" t="s">
        <v>425</v>
      </c>
      <c r="X18" s="85" t="s">
        <v>2</v>
      </c>
      <c r="Y18" s="208"/>
      <c r="Z18" s="91"/>
      <c r="AA18" s="140"/>
      <c r="AB18" s="91"/>
      <c r="AC18" s="140"/>
      <c r="AD18" s="96" t="s">
        <v>2</v>
      </c>
      <c r="AE18" s="210"/>
      <c r="AF18" s="46"/>
      <c r="AG18" s="45"/>
      <c r="AH18" s="91"/>
      <c r="AI18" s="140"/>
      <c r="AJ18" s="133"/>
      <c r="AK18" s="102"/>
      <c r="AL18" s="91"/>
      <c r="AM18" s="140"/>
      <c r="AN18" s="481"/>
      <c r="AO18" s="498"/>
      <c r="AP18" s="114"/>
      <c r="AQ18" s="140"/>
      <c r="AR18" s="481"/>
      <c r="AS18" s="498"/>
      <c r="AT18" s="481"/>
      <c r="AU18" s="498"/>
      <c r="AV18" s="115"/>
      <c r="AW18" s="140"/>
      <c r="AX18" s="206"/>
      <c r="AY18" s="143"/>
      <c r="AZ18" s="91"/>
      <c r="BA18" s="64"/>
      <c r="BB18" s="119"/>
      <c r="BC18" s="140"/>
      <c r="BD18" s="204"/>
      <c r="BE18" s="125"/>
      <c r="BF18" s="130"/>
      <c r="BG18" s="92"/>
      <c r="BH18" s="114"/>
      <c r="BI18" s="140"/>
      <c r="BJ18" s="91"/>
      <c r="BK18" s="140"/>
      <c r="BL18" s="91"/>
      <c r="BM18" s="140"/>
      <c r="BN18" s="481"/>
      <c r="BO18" s="498"/>
      <c r="BP18" s="136"/>
      <c r="BQ18" s="201"/>
      <c r="BR18" s="91"/>
      <c r="BS18" s="140"/>
      <c r="BT18" s="91"/>
      <c r="BU18" s="140"/>
      <c r="BV18" s="91"/>
      <c r="BW18" s="140"/>
      <c r="BX18" s="505"/>
      <c r="BY18" s="498"/>
      <c r="BZ18" s="114"/>
      <c r="CA18" s="92"/>
      <c r="CB18" s="91"/>
      <c r="CC18" s="140"/>
      <c r="CD18" s="145"/>
      <c r="CE18" s="97"/>
      <c r="CF18" s="91"/>
      <c r="CG18" s="140"/>
      <c r="CH18" s="91"/>
      <c r="CI18" s="92"/>
      <c r="CJ18" s="91"/>
      <c r="CK18" s="140"/>
      <c r="CL18" s="150"/>
      <c r="CM18" s="140"/>
      <c r="CN18" s="150"/>
      <c r="CO18" s="91"/>
      <c r="CP18" s="91"/>
      <c r="CQ18" s="140"/>
      <c r="CR18" s="133"/>
      <c r="CS18" s="143"/>
      <c r="CT18" s="114"/>
      <c r="CU18" s="92"/>
      <c r="CV18" s="114"/>
      <c r="CW18" s="92"/>
      <c r="CX18" s="92"/>
      <c r="CY18" s="92"/>
      <c r="CZ18" s="46"/>
      <c r="DA18" s="45"/>
      <c r="DB18" s="510" t="s">
        <v>2</v>
      </c>
    </row>
    <row r="19" spans="1:107" s="25" customFormat="1" ht="19" customHeight="1" x14ac:dyDescent="0.25">
      <c r="A19" s="377"/>
      <c r="B19" s="379"/>
      <c r="C19" s="380" t="s">
        <v>11</v>
      </c>
      <c r="D19" s="345" t="s">
        <v>296</v>
      </c>
      <c r="E19" s="381"/>
      <c r="F19" s="151" t="s">
        <v>296</v>
      </c>
      <c r="G19" s="55"/>
      <c r="H19" s="151" t="s">
        <v>296</v>
      </c>
      <c r="I19" s="135"/>
      <c r="J19" s="485" t="s">
        <v>296</v>
      </c>
      <c r="K19" s="484"/>
      <c r="L19" s="378" t="s">
        <v>296</v>
      </c>
      <c r="M19" s="351"/>
      <c r="N19" s="375" t="s">
        <v>296</v>
      </c>
      <c r="O19" s="169"/>
      <c r="P19" s="352" t="s">
        <v>296</v>
      </c>
      <c r="Q19" s="382"/>
      <c r="R19" s="352" t="s">
        <v>296</v>
      </c>
      <c r="S19" s="135"/>
      <c r="T19" s="352" t="s">
        <v>296</v>
      </c>
      <c r="U19" s="356"/>
      <c r="V19" s="352" t="s">
        <v>296</v>
      </c>
      <c r="W19" s="358"/>
      <c r="X19" s="352" t="s">
        <v>296</v>
      </c>
      <c r="Y19" s="135"/>
      <c r="Z19" s="352" t="s">
        <v>296</v>
      </c>
      <c r="AA19" s="383"/>
      <c r="AB19" s="352" t="s">
        <v>296</v>
      </c>
      <c r="AC19" s="383"/>
      <c r="AD19" s="361" t="s">
        <v>296</v>
      </c>
      <c r="AE19" s="384"/>
      <c r="AF19" s="361" t="s">
        <v>296</v>
      </c>
      <c r="AG19" s="55"/>
      <c r="AH19" s="361" t="s">
        <v>296</v>
      </c>
      <c r="AI19" s="383"/>
      <c r="AJ19" s="361" t="s">
        <v>296</v>
      </c>
      <c r="AK19" s="104"/>
      <c r="AL19" s="361" t="s">
        <v>296</v>
      </c>
      <c r="AM19" s="383"/>
      <c r="AN19" s="485" t="s">
        <v>296</v>
      </c>
      <c r="AO19" s="497"/>
      <c r="AP19" s="361" t="s">
        <v>296</v>
      </c>
      <c r="AQ19" s="383"/>
      <c r="AR19" s="485" t="s">
        <v>296</v>
      </c>
      <c r="AS19" s="497"/>
      <c r="AT19" s="485" t="s">
        <v>296</v>
      </c>
      <c r="AU19" s="497"/>
      <c r="AV19" s="361" t="s">
        <v>296</v>
      </c>
      <c r="AW19" s="383"/>
      <c r="AX19" s="361" t="s">
        <v>296</v>
      </c>
      <c r="AY19" s="351"/>
      <c r="AZ19" s="361" t="s">
        <v>296</v>
      </c>
      <c r="BA19" s="366"/>
      <c r="BB19" s="361" t="s">
        <v>296</v>
      </c>
      <c r="BC19" s="383"/>
      <c r="BD19" s="361" t="s">
        <v>296</v>
      </c>
      <c r="BE19" s="353"/>
      <c r="BF19" s="361" t="s">
        <v>296</v>
      </c>
      <c r="BG19" s="142"/>
      <c r="BH19" s="361" t="s">
        <v>296</v>
      </c>
      <c r="BI19" s="383"/>
      <c r="BJ19" s="361" t="s">
        <v>296</v>
      </c>
      <c r="BK19" s="383"/>
      <c r="BL19" s="361" t="s">
        <v>296</v>
      </c>
      <c r="BM19" s="383"/>
      <c r="BN19" s="485" t="s">
        <v>296</v>
      </c>
      <c r="BO19" s="497"/>
      <c r="BP19" s="361" t="s">
        <v>296</v>
      </c>
      <c r="BQ19" s="372"/>
      <c r="BR19" s="361" t="s">
        <v>296</v>
      </c>
      <c r="BS19" s="383"/>
      <c r="BT19" s="361" t="s">
        <v>296</v>
      </c>
      <c r="BU19" s="383"/>
      <c r="BV19" s="361" t="s">
        <v>296</v>
      </c>
      <c r="BW19" s="383"/>
      <c r="BX19" s="485" t="s">
        <v>296</v>
      </c>
      <c r="BY19" s="497"/>
      <c r="BZ19" s="361" t="s">
        <v>296</v>
      </c>
      <c r="CA19" s="142"/>
      <c r="CB19" s="361" t="s">
        <v>296</v>
      </c>
      <c r="CC19" s="383"/>
      <c r="CD19" s="361" t="s">
        <v>296</v>
      </c>
      <c r="CE19" s="169"/>
      <c r="CF19" s="361" t="s">
        <v>296</v>
      </c>
      <c r="CG19" s="383"/>
      <c r="CH19" s="361" t="s">
        <v>296</v>
      </c>
      <c r="CI19" s="142"/>
      <c r="CJ19" s="361" t="s">
        <v>296</v>
      </c>
      <c r="CK19" s="383"/>
      <c r="CL19" s="361" t="s">
        <v>296</v>
      </c>
      <c r="CM19" s="383"/>
      <c r="CN19" s="361" t="s">
        <v>296</v>
      </c>
      <c r="CO19" s="383"/>
      <c r="CP19" s="361" t="s">
        <v>296</v>
      </c>
      <c r="CQ19" s="383"/>
      <c r="CR19" s="361" t="s">
        <v>296</v>
      </c>
      <c r="CS19" s="351"/>
      <c r="CT19" s="361" t="s">
        <v>296</v>
      </c>
      <c r="CU19" s="142"/>
      <c r="CV19" s="361" t="s">
        <v>296</v>
      </c>
      <c r="CW19" s="142"/>
      <c r="CX19" s="361" t="s">
        <v>296</v>
      </c>
      <c r="CY19" s="142"/>
      <c r="CZ19" s="361" t="s">
        <v>296</v>
      </c>
      <c r="DA19" s="55"/>
      <c r="DB19" s="25" t="s">
        <v>2</v>
      </c>
    </row>
    <row r="20" spans="1:107" s="184" customFormat="1" ht="19" customHeight="1" x14ac:dyDescent="0.25">
      <c r="A20" s="205">
        <v>21311</v>
      </c>
      <c r="B20" s="5">
        <v>6</v>
      </c>
      <c r="C20" s="6" t="s">
        <v>12</v>
      </c>
      <c r="D20" s="29" t="s">
        <v>6</v>
      </c>
      <c r="E20" s="34"/>
      <c r="F20" s="46"/>
      <c r="G20" s="46"/>
      <c r="H20" s="197" t="s">
        <v>6</v>
      </c>
      <c r="I20" s="85"/>
      <c r="J20" s="481" t="s">
        <v>6</v>
      </c>
      <c r="K20" s="482" t="s">
        <v>1882</v>
      </c>
      <c r="L20" s="60" t="s">
        <v>6</v>
      </c>
      <c r="M20" s="133"/>
      <c r="N20" s="145" t="s">
        <v>6</v>
      </c>
      <c r="O20" s="97"/>
      <c r="P20" s="199">
        <v>6.35</v>
      </c>
      <c r="Q20" s="209" t="s">
        <v>368</v>
      </c>
      <c r="R20" s="181">
        <v>0.39800000000000002</v>
      </c>
      <c r="S20" s="88" t="s">
        <v>1852</v>
      </c>
      <c r="T20" s="203" t="s">
        <v>6</v>
      </c>
      <c r="U20" s="187"/>
      <c r="V20" s="144" t="s">
        <v>6</v>
      </c>
      <c r="W20" s="80" t="s">
        <v>426</v>
      </c>
      <c r="X20" s="85" t="s">
        <v>6</v>
      </c>
      <c r="Y20" s="88" t="s">
        <v>477</v>
      </c>
      <c r="Z20" s="91">
        <v>4</v>
      </c>
      <c r="AA20" s="91"/>
      <c r="AB20" s="91" t="s">
        <v>6</v>
      </c>
      <c r="AC20" s="91"/>
      <c r="AD20" s="96" t="s">
        <v>6</v>
      </c>
      <c r="AE20" s="91"/>
      <c r="AF20" s="46" t="s">
        <v>6</v>
      </c>
      <c r="AG20" s="45"/>
      <c r="AH20" s="91" t="s">
        <v>6</v>
      </c>
      <c r="AI20" s="129" t="s">
        <v>622</v>
      </c>
      <c r="AJ20" s="133" t="s">
        <v>6</v>
      </c>
      <c r="AK20" s="102"/>
      <c r="AL20" s="91" t="s">
        <v>6</v>
      </c>
      <c r="AM20" s="91"/>
      <c r="AN20" s="481" t="s">
        <v>6</v>
      </c>
      <c r="AO20" s="498"/>
      <c r="AP20" s="114" t="s">
        <v>6</v>
      </c>
      <c r="AQ20" s="91"/>
      <c r="AR20" s="481" t="s">
        <v>6</v>
      </c>
      <c r="AS20" s="498"/>
      <c r="AT20" s="481" t="s">
        <v>6</v>
      </c>
      <c r="AU20" s="498"/>
      <c r="AV20" s="115" t="s">
        <v>6</v>
      </c>
      <c r="AW20" s="91"/>
      <c r="AX20" s="206" t="s">
        <v>6</v>
      </c>
      <c r="AY20" s="133"/>
      <c r="AZ20" s="91" t="s">
        <v>6</v>
      </c>
      <c r="BA20" s="64"/>
      <c r="BB20" s="119" t="s">
        <v>6</v>
      </c>
      <c r="BC20" s="91"/>
      <c r="BD20" s="204"/>
      <c r="BE20" s="125"/>
      <c r="BF20" s="130" t="s">
        <v>6</v>
      </c>
      <c r="BG20" s="92"/>
      <c r="BH20" s="114" t="s">
        <v>6</v>
      </c>
      <c r="BI20" s="91"/>
      <c r="BJ20" s="91"/>
      <c r="BK20" s="91"/>
      <c r="BL20" s="91" t="s">
        <v>6</v>
      </c>
      <c r="BM20" s="91"/>
      <c r="BN20" s="481">
        <v>5.125</v>
      </c>
      <c r="BO20" s="498" t="s">
        <v>2069</v>
      </c>
      <c r="BP20" s="136" t="s">
        <v>6</v>
      </c>
      <c r="BQ20" s="201"/>
      <c r="BR20" s="91" t="s">
        <v>6</v>
      </c>
      <c r="BS20" s="91" t="s">
        <v>1044</v>
      </c>
      <c r="BT20" s="91" t="s">
        <v>6</v>
      </c>
      <c r="BU20" s="92" t="s">
        <v>1098</v>
      </c>
      <c r="BV20" s="91" t="s">
        <v>6</v>
      </c>
      <c r="BW20" s="92" t="s">
        <v>1125</v>
      </c>
      <c r="BX20" s="505" t="s">
        <v>6</v>
      </c>
      <c r="BY20" s="498"/>
      <c r="BZ20" s="114"/>
      <c r="CA20" s="92"/>
      <c r="CB20" s="91" t="s">
        <v>6</v>
      </c>
      <c r="CC20" s="91"/>
      <c r="CD20" s="145" t="s">
        <v>6</v>
      </c>
      <c r="CE20" s="97"/>
      <c r="CF20" s="91" t="s">
        <v>6</v>
      </c>
      <c r="CG20" s="91"/>
      <c r="CH20" s="91">
        <v>4.5</v>
      </c>
      <c r="CI20" s="92"/>
      <c r="CJ20" s="91" t="s">
        <v>6</v>
      </c>
      <c r="CK20" s="91"/>
      <c r="CL20" s="150" t="s">
        <v>6</v>
      </c>
      <c r="CM20" s="91"/>
      <c r="CN20" s="150" t="s">
        <v>6</v>
      </c>
      <c r="CO20" s="91"/>
      <c r="CP20" s="91" t="s">
        <v>6</v>
      </c>
      <c r="CQ20" s="91"/>
      <c r="CR20" s="133" t="s">
        <v>6</v>
      </c>
      <c r="CS20" s="133"/>
      <c r="CT20" s="152">
        <v>0.48399999999999999</v>
      </c>
      <c r="CU20" s="92" t="s">
        <v>1490</v>
      </c>
      <c r="CV20" s="154" t="s">
        <v>6</v>
      </c>
      <c r="CW20" s="92" t="s">
        <v>1527</v>
      </c>
      <c r="CX20" s="92" t="s">
        <v>6</v>
      </c>
      <c r="CY20" s="92"/>
      <c r="CZ20" s="46" t="s">
        <v>6</v>
      </c>
      <c r="DA20" s="45" t="s">
        <v>2181</v>
      </c>
      <c r="DB20" s="510" t="s">
        <v>2</v>
      </c>
      <c r="DC20" s="184">
        <f t="shared" ref="DC20:DC23" si="1">COUNT(D20:CZ20)</f>
        <v>6</v>
      </c>
    </row>
    <row r="21" spans="1:107" s="184" customFormat="1" ht="19" customHeight="1" x14ac:dyDescent="0.25">
      <c r="A21" s="205">
        <v>541360</v>
      </c>
      <c r="B21" s="5">
        <v>7</v>
      </c>
      <c r="C21" s="6" t="s">
        <v>13</v>
      </c>
      <c r="D21" s="29" t="s">
        <v>6</v>
      </c>
      <c r="E21" s="27"/>
      <c r="F21" s="46" t="s">
        <v>2</v>
      </c>
      <c r="G21" s="46"/>
      <c r="H21" s="197" t="s">
        <v>6</v>
      </c>
      <c r="I21" s="88"/>
      <c r="J21" s="481" t="s">
        <v>6</v>
      </c>
      <c r="K21" s="482"/>
      <c r="L21" s="60" t="s">
        <v>6</v>
      </c>
      <c r="M21" s="64"/>
      <c r="N21" s="145" t="s">
        <v>6</v>
      </c>
      <c r="O21" s="97"/>
      <c r="P21" s="199">
        <v>6.35</v>
      </c>
      <c r="Q21" s="125" t="s">
        <v>368</v>
      </c>
      <c r="R21" s="181">
        <v>0.39800000000000002</v>
      </c>
      <c r="S21" s="88" t="s">
        <v>1852</v>
      </c>
      <c r="T21" s="203" t="s">
        <v>6</v>
      </c>
      <c r="U21" s="188"/>
      <c r="V21" s="144" t="s">
        <v>6</v>
      </c>
      <c r="W21" s="80" t="s">
        <v>426</v>
      </c>
      <c r="X21" s="85" t="s">
        <v>6</v>
      </c>
      <c r="Y21" s="88" t="s">
        <v>477</v>
      </c>
      <c r="Z21" s="91">
        <v>4</v>
      </c>
      <c r="AA21" s="92"/>
      <c r="AB21" s="91" t="s">
        <v>6</v>
      </c>
      <c r="AC21" s="92"/>
      <c r="AD21" s="96" t="s">
        <v>6</v>
      </c>
      <c r="AE21" s="92"/>
      <c r="AF21" s="46" t="s">
        <v>6</v>
      </c>
      <c r="AG21" s="45"/>
      <c r="AH21" s="91" t="s">
        <v>6</v>
      </c>
      <c r="AI21" s="92"/>
      <c r="AJ21" s="133" t="s">
        <v>6</v>
      </c>
      <c r="AK21" s="102"/>
      <c r="AL21" s="91" t="s">
        <v>6</v>
      </c>
      <c r="AM21" s="92"/>
      <c r="AN21" s="481" t="s">
        <v>6</v>
      </c>
      <c r="AO21" s="498"/>
      <c r="AP21" s="114" t="s">
        <v>6</v>
      </c>
      <c r="AQ21" s="92"/>
      <c r="AR21" s="481" t="s">
        <v>6</v>
      </c>
      <c r="AS21" s="498"/>
      <c r="AT21" s="481" t="s">
        <v>6</v>
      </c>
      <c r="AU21" s="498"/>
      <c r="AV21" s="115" t="s">
        <v>6</v>
      </c>
      <c r="AW21" s="92"/>
      <c r="AX21" s="206" t="s">
        <v>6</v>
      </c>
      <c r="AY21" s="64"/>
      <c r="AZ21" s="91">
        <v>7</v>
      </c>
      <c r="BA21" s="211" t="s">
        <v>1696</v>
      </c>
      <c r="BB21" s="119" t="s">
        <v>6</v>
      </c>
      <c r="BC21" s="92"/>
      <c r="BD21" s="204"/>
      <c r="BE21" s="125"/>
      <c r="BF21" s="130" t="s">
        <v>6</v>
      </c>
      <c r="BG21" s="92"/>
      <c r="BH21" s="114" t="s">
        <v>6</v>
      </c>
      <c r="BI21" s="92"/>
      <c r="BJ21" s="91"/>
      <c r="BK21" s="91"/>
      <c r="BL21" s="91" t="s">
        <v>6</v>
      </c>
      <c r="BM21" s="92"/>
      <c r="BN21" s="481">
        <v>5.125</v>
      </c>
      <c r="BO21" s="498"/>
      <c r="BP21" s="136" t="s">
        <v>6</v>
      </c>
      <c r="BQ21" s="201"/>
      <c r="BR21" s="91" t="s">
        <v>6</v>
      </c>
      <c r="BS21" s="92"/>
      <c r="BT21" s="91" t="s">
        <v>6</v>
      </c>
      <c r="BU21" s="92" t="s">
        <v>1098</v>
      </c>
      <c r="BV21" s="91" t="s">
        <v>6</v>
      </c>
      <c r="BW21" s="92" t="s">
        <v>1126</v>
      </c>
      <c r="BX21" s="505" t="s">
        <v>6</v>
      </c>
      <c r="BY21" s="498"/>
      <c r="BZ21" s="114"/>
      <c r="CA21" s="92"/>
      <c r="CB21" s="91" t="s">
        <v>6</v>
      </c>
      <c r="CC21" s="92"/>
      <c r="CD21" s="145" t="s">
        <v>6</v>
      </c>
      <c r="CE21" s="97"/>
      <c r="CF21" s="91" t="s">
        <v>6</v>
      </c>
      <c r="CG21" s="92"/>
      <c r="CH21" s="91">
        <v>4.5</v>
      </c>
      <c r="CI21" s="92"/>
      <c r="CJ21" s="91" t="s">
        <v>6</v>
      </c>
      <c r="CK21" s="92"/>
      <c r="CL21" s="150" t="s">
        <v>6</v>
      </c>
      <c r="CM21" s="92"/>
      <c r="CN21" s="150" t="s">
        <v>6</v>
      </c>
      <c r="CO21" s="92"/>
      <c r="CP21" s="91" t="s">
        <v>6</v>
      </c>
      <c r="CQ21" s="92"/>
      <c r="CR21" s="133" t="s">
        <v>6</v>
      </c>
      <c r="CS21" s="64"/>
      <c r="CT21" s="153">
        <v>1.5</v>
      </c>
      <c r="CU21" s="92" t="s">
        <v>1488</v>
      </c>
      <c r="CV21" s="114" t="s">
        <v>6</v>
      </c>
      <c r="CW21" s="92"/>
      <c r="CX21" s="92" t="s">
        <v>6</v>
      </c>
      <c r="CY21" s="92"/>
      <c r="CZ21" s="46" t="s">
        <v>6</v>
      </c>
      <c r="DA21" s="45" t="s">
        <v>2180</v>
      </c>
      <c r="DB21" s="510" t="s">
        <v>2</v>
      </c>
      <c r="DC21" s="184">
        <f t="shared" si="1"/>
        <v>7</v>
      </c>
    </row>
    <row r="22" spans="1:107" s="184" customFormat="1" ht="19" customHeight="1" x14ac:dyDescent="0.25">
      <c r="A22" s="205">
        <v>213112</v>
      </c>
      <c r="B22" s="5">
        <v>8</v>
      </c>
      <c r="C22" s="6" t="s">
        <v>14</v>
      </c>
      <c r="D22" s="29" t="s">
        <v>6</v>
      </c>
      <c r="E22" s="27"/>
      <c r="F22" s="46" t="s">
        <v>2</v>
      </c>
      <c r="G22" s="46"/>
      <c r="H22" s="197" t="s">
        <v>6</v>
      </c>
      <c r="I22" s="88" t="s">
        <v>1645</v>
      </c>
      <c r="J22" s="481">
        <v>5.6</v>
      </c>
      <c r="K22" s="482" t="s">
        <v>1883</v>
      </c>
      <c r="L22" s="60" t="s">
        <v>6</v>
      </c>
      <c r="M22" s="64"/>
      <c r="N22" s="145" t="s">
        <v>6</v>
      </c>
      <c r="O22" s="97"/>
      <c r="P22" s="199">
        <v>6.35</v>
      </c>
      <c r="Q22" s="125" t="s">
        <v>368</v>
      </c>
      <c r="R22" s="181">
        <v>0.39800000000000002</v>
      </c>
      <c r="S22" s="88" t="s">
        <v>1852</v>
      </c>
      <c r="T22" s="203" t="s">
        <v>6</v>
      </c>
      <c r="U22" s="188"/>
      <c r="V22" s="144" t="s">
        <v>6</v>
      </c>
      <c r="W22" s="80" t="s">
        <v>426</v>
      </c>
      <c r="X22" s="85" t="s">
        <v>6</v>
      </c>
      <c r="Y22" s="88" t="s">
        <v>477</v>
      </c>
      <c r="Z22" s="91">
        <v>4</v>
      </c>
      <c r="AA22" s="92"/>
      <c r="AB22" s="91" t="s">
        <v>6</v>
      </c>
      <c r="AC22" s="92"/>
      <c r="AD22" s="96" t="s">
        <v>6</v>
      </c>
      <c r="AE22" s="92"/>
      <c r="AF22" s="46" t="s">
        <v>6</v>
      </c>
      <c r="AG22" s="45"/>
      <c r="AH22" s="91" t="s">
        <v>6</v>
      </c>
      <c r="AI22" s="92"/>
      <c r="AJ22" s="212">
        <v>6.5</v>
      </c>
      <c r="AK22" s="102" t="s">
        <v>670</v>
      </c>
      <c r="AL22" s="91" t="s">
        <v>6</v>
      </c>
      <c r="AM22" s="92"/>
      <c r="AN22" s="481" t="s">
        <v>6</v>
      </c>
      <c r="AO22" s="498"/>
      <c r="AP22" s="114" t="s">
        <v>6</v>
      </c>
      <c r="AQ22" s="92"/>
      <c r="AR22" s="481" t="s">
        <v>6</v>
      </c>
      <c r="AS22" s="498"/>
      <c r="AT22" s="481" t="s">
        <v>6</v>
      </c>
      <c r="AU22" s="498"/>
      <c r="AV22" s="115" t="s">
        <v>6</v>
      </c>
      <c r="AW22" s="92"/>
      <c r="AX22" s="206" t="s">
        <v>6</v>
      </c>
      <c r="AY22" s="64"/>
      <c r="AZ22" s="91">
        <v>7</v>
      </c>
      <c r="BA22" s="64" t="s">
        <v>1697</v>
      </c>
      <c r="BB22" s="119" t="s">
        <v>6</v>
      </c>
      <c r="BC22" s="92"/>
      <c r="BD22" s="204"/>
      <c r="BE22" s="125"/>
      <c r="BF22" s="130" t="s">
        <v>6</v>
      </c>
      <c r="BG22" s="92"/>
      <c r="BH22" s="114" t="s">
        <v>6</v>
      </c>
      <c r="BI22" s="92"/>
      <c r="BJ22" s="91"/>
      <c r="BK22" s="91"/>
      <c r="BL22" s="91" t="s">
        <v>6</v>
      </c>
      <c r="BM22" s="92"/>
      <c r="BN22" s="481">
        <v>5.125</v>
      </c>
      <c r="BO22" s="498"/>
      <c r="BP22" s="136" t="s">
        <v>6</v>
      </c>
      <c r="BQ22" s="201"/>
      <c r="BR22" s="91" t="s">
        <v>6</v>
      </c>
      <c r="BS22" s="92"/>
      <c r="BT22" s="91" t="s">
        <v>6</v>
      </c>
      <c r="BU22" s="92" t="s">
        <v>1098</v>
      </c>
      <c r="BV22" s="91" t="s">
        <v>6</v>
      </c>
      <c r="BW22" s="92" t="s">
        <v>1127</v>
      </c>
      <c r="BX22" s="505" t="s">
        <v>6</v>
      </c>
      <c r="BY22" s="498"/>
      <c r="BZ22" s="154"/>
      <c r="CA22" s="92" t="s">
        <v>1190</v>
      </c>
      <c r="CB22" s="91" t="s">
        <v>6</v>
      </c>
      <c r="CC22" s="92"/>
      <c r="CD22" s="145" t="s">
        <v>6</v>
      </c>
      <c r="CE22" s="97"/>
      <c r="CF22" s="91" t="s">
        <v>6</v>
      </c>
      <c r="CG22" s="92"/>
      <c r="CH22" s="91">
        <v>4.5</v>
      </c>
      <c r="CI22" s="92"/>
      <c r="CJ22" s="91" t="s">
        <v>6</v>
      </c>
      <c r="CK22" s="92"/>
      <c r="CL22" s="207">
        <v>2.42</v>
      </c>
      <c r="CM22" s="92" t="s">
        <v>1412</v>
      </c>
      <c r="CN22" s="150">
        <v>4.7</v>
      </c>
      <c r="CO22" s="92" t="s">
        <v>1611</v>
      </c>
      <c r="CP22" s="91" t="s">
        <v>6</v>
      </c>
      <c r="CQ22" s="92"/>
      <c r="CR22" s="133" t="s">
        <v>6</v>
      </c>
      <c r="CS22" s="64"/>
      <c r="CT22" s="114">
        <v>1.5</v>
      </c>
      <c r="CU22" s="92" t="s">
        <v>1488</v>
      </c>
      <c r="CV22" s="114" t="s">
        <v>6</v>
      </c>
      <c r="CW22" s="92"/>
      <c r="CX22" s="92" t="s">
        <v>6</v>
      </c>
      <c r="CY22" s="92"/>
      <c r="CZ22" s="46">
        <v>4</v>
      </c>
      <c r="DA22" s="45" t="s">
        <v>2182</v>
      </c>
      <c r="DB22" s="510" t="s">
        <v>859</v>
      </c>
      <c r="DC22" s="184">
        <f t="shared" si="1"/>
        <v>12</v>
      </c>
    </row>
    <row r="23" spans="1:107" s="184" customFormat="1" ht="19" customHeight="1" x14ac:dyDescent="0.25">
      <c r="A23" s="205">
        <v>32312</v>
      </c>
      <c r="B23" s="5">
        <v>9</v>
      </c>
      <c r="C23" s="6" t="s">
        <v>15</v>
      </c>
      <c r="D23" s="29" t="s">
        <v>6</v>
      </c>
      <c r="E23" s="27" t="s">
        <v>259</v>
      </c>
      <c r="F23" s="46" t="s">
        <v>2</v>
      </c>
      <c r="G23" s="46"/>
      <c r="H23" s="197" t="s">
        <v>6</v>
      </c>
      <c r="I23" s="88"/>
      <c r="J23" s="481">
        <v>5.6</v>
      </c>
      <c r="K23" s="482" t="s">
        <v>1884</v>
      </c>
      <c r="L23" s="60">
        <v>7.25</v>
      </c>
      <c r="M23" s="64" t="s">
        <v>301</v>
      </c>
      <c r="N23" s="145" t="s">
        <v>6</v>
      </c>
      <c r="O23" s="97"/>
      <c r="P23" s="199">
        <v>6.35</v>
      </c>
      <c r="Q23" s="125" t="s">
        <v>369</v>
      </c>
      <c r="R23" s="181">
        <v>0.39800000000000002</v>
      </c>
      <c r="S23" s="88" t="s">
        <v>1852</v>
      </c>
      <c r="T23" s="203">
        <v>5.75</v>
      </c>
      <c r="U23" s="188"/>
      <c r="V23" s="144" t="s">
        <v>6</v>
      </c>
      <c r="W23" s="80" t="s">
        <v>427</v>
      </c>
      <c r="X23" s="186" t="s">
        <v>6</v>
      </c>
      <c r="Y23" s="88" t="s">
        <v>479</v>
      </c>
      <c r="Z23" s="91">
        <v>4</v>
      </c>
      <c r="AA23" s="92"/>
      <c r="AB23" s="91">
        <v>6</v>
      </c>
      <c r="AC23" s="92" t="s">
        <v>552</v>
      </c>
      <c r="AD23" s="96" t="s">
        <v>6</v>
      </c>
      <c r="AE23" s="92"/>
      <c r="AF23" s="46" t="s">
        <v>6</v>
      </c>
      <c r="AG23" s="45"/>
      <c r="AH23" s="91" t="s">
        <v>6</v>
      </c>
      <c r="AI23" s="92"/>
      <c r="AJ23" s="133">
        <v>6.5</v>
      </c>
      <c r="AK23" s="102" t="s">
        <v>671</v>
      </c>
      <c r="AL23" s="91" t="s">
        <v>6</v>
      </c>
      <c r="AM23" s="92" t="s">
        <v>699</v>
      </c>
      <c r="AN23" s="481">
        <v>5</v>
      </c>
      <c r="AO23" s="498" t="s">
        <v>1963</v>
      </c>
      <c r="AP23" s="114" t="s">
        <v>6</v>
      </c>
      <c r="AQ23" s="92"/>
      <c r="AR23" s="481" t="s">
        <v>6</v>
      </c>
      <c r="AS23" s="498"/>
      <c r="AT23" s="481" t="s">
        <v>6</v>
      </c>
      <c r="AU23" s="498"/>
      <c r="AV23" s="115">
        <v>6</v>
      </c>
      <c r="AW23" s="92" t="s">
        <v>790</v>
      </c>
      <c r="AX23" s="206">
        <v>6.875</v>
      </c>
      <c r="AY23" s="64" t="s">
        <v>1735</v>
      </c>
      <c r="AZ23" s="91">
        <v>7</v>
      </c>
      <c r="BA23" s="64"/>
      <c r="BB23" s="119" t="s">
        <v>6</v>
      </c>
      <c r="BC23" s="91"/>
      <c r="BD23" s="204"/>
      <c r="BE23" s="125"/>
      <c r="BF23" s="130">
        <v>5.5</v>
      </c>
      <c r="BG23" s="92"/>
      <c r="BH23" s="114" t="s">
        <v>6</v>
      </c>
      <c r="BI23" s="91"/>
      <c r="BJ23" s="91"/>
      <c r="BK23" s="91"/>
      <c r="BL23" s="91" t="s">
        <v>6</v>
      </c>
      <c r="BM23" s="91"/>
      <c r="BN23" s="481">
        <v>5.125</v>
      </c>
      <c r="BO23" s="498"/>
      <c r="BP23" s="136" t="s">
        <v>6</v>
      </c>
      <c r="BQ23" s="201"/>
      <c r="BR23" s="207">
        <v>4.75</v>
      </c>
      <c r="BS23" s="92" t="s">
        <v>1045</v>
      </c>
      <c r="BT23" s="91" t="s">
        <v>6</v>
      </c>
      <c r="BU23" s="92" t="s">
        <v>1099</v>
      </c>
      <c r="BV23" s="91">
        <v>5.75</v>
      </c>
      <c r="BW23" s="92" t="s">
        <v>1128</v>
      </c>
      <c r="BX23" s="505" t="s">
        <v>6</v>
      </c>
      <c r="BY23" s="498"/>
      <c r="BZ23" s="114"/>
      <c r="CA23" s="92"/>
      <c r="CB23" s="91" t="s">
        <v>6</v>
      </c>
      <c r="CC23" s="91"/>
      <c r="CD23" s="145" t="s">
        <v>6</v>
      </c>
      <c r="CE23" s="97"/>
      <c r="CF23" s="91" t="s">
        <v>6</v>
      </c>
      <c r="CG23" s="91"/>
      <c r="CH23" s="91">
        <v>4.5</v>
      </c>
      <c r="CI23" s="92"/>
      <c r="CJ23" s="91" t="s">
        <v>6</v>
      </c>
      <c r="CK23" s="92"/>
      <c r="CL23" s="150">
        <v>6.25</v>
      </c>
      <c r="CM23" s="92" t="s">
        <v>1413</v>
      </c>
      <c r="CN23" s="150">
        <v>4.7</v>
      </c>
      <c r="CO23" s="92" t="s">
        <v>1612</v>
      </c>
      <c r="CP23" s="91" t="s">
        <v>6</v>
      </c>
      <c r="CQ23" s="91"/>
      <c r="CR23" s="133">
        <v>5.3</v>
      </c>
      <c r="CS23" s="211" t="s">
        <v>1569</v>
      </c>
      <c r="CT23" s="153">
        <v>6.5</v>
      </c>
      <c r="CU23" s="92" t="s">
        <v>1491</v>
      </c>
      <c r="CV23" s="114">
        <v>6</v>
      </c>
      <c r="CW23" s="92" t="s">
        <v>1528</v>
      </c>
      <c r="CX23" s="92">
        <v>5</v>
      </c>
      <c r="CY23" s="92" t="s">
        <v>2276</v>
      </c>
      <c r="CZ23" s="46" t="s">
        <v>6</v>
      </c>
      <c r="DA23" s="45"/>
      <c r="DB23" s="510" t="s">
        <v>2</v>
      </c>
      <c r="DC23" s="184">
        <f t="shared" si="1"/>
        <v>23</v>
      </c>
    </row>
    <row r="24" spans="1:107" s="184" customFormat="1" ht="19" customHeight="1" x14ac:dyDescent="0.25">
      <c r="A24" s="205"/>
      <c r="B24" s="5"/>
      <c r="C24" s="10"/>
      <c r="D24" s="29"/>
      <c r="E24" s="27"/>
      <c r="F24" s="46"/>
      <c r="G24" s="46"/>
      <c r="H24" s="197"/>
      <c r="I24" s="88"/>
      <c r="J24" s="481"/>
      <c r="K24" s="482"/>
      <c r="L24" s="60"/>
      <c r="M24" s="64"/>
      <c r="N24" s="145"/>
      <c r="O24" s="97"/>
      <c r="P24" s="199"/>
      <c r="Q24" s="125"/>
      <c r="R24" s="181"/>
      <c r="S24" s="88"/>
      <c r="T24" s="203"/>
      <c r="U24" s="188"/>
      <c r="V24" s="79"/>
      <c r="W24" s="80"/>
      <c r="X24" s="85"/>
      <c r="Y24" s="88"/>
      <c r="Z24" s="91"/>
      <c r="AA24" s="92"/>
      <c r="AB24" s="91"/>
      <c r="AC24" s="92"/>
      <c r="AD24" s="96" t="s">
        <v>2</v>
      </c>
      <c r="AE24" s="92"/>
      <c r="AF24" s="46"/>
      <c r="AG24" s="45"/>
      <c r="AH24" s="91"/>
      <c r="AI24" s="92"/>
      <c r="AJ24" s="133"/>
      <c r="AK24" s="102"/>
      <c r="AL24" s="91"/>
      <c r="AM24" s="92"/>
      <c r="AN24" s="481"/>
      <c r="AO24" s="498"/>
      <c r="AP24" s="114"/>
      <c r="AQ24" s="92"/>
      <c r="AR24" s="481"/>
      <c r="AS24" s="498"/>
      <c r="AT24" s="481"/>
      <c r="AU24" s="498"/>
      <c r="AV24" s="115"/>
      <c r="AW24" s="92"/>
      <c r="AX24" s="168"/>
      <c r="AY24" s="64"/>
      <c r="AZ24" s="91"/>
      <c r="BA24" s="64"/>
      <c r="BB24" s="119"/>
      <c r="BC24" s="92"/>
      <c r="BD24" s="204"/>
      <c r="BE24" s="125"/>
      <c r="BF24" s="130"/>
      <c r="BG24" s="92"/>
      <c r="BH24" s="114"/>
      <c r="BI24" s="92"/>
      <c r="BJ24" s="91"/>
      <c r="BK24" s="91"/>
      <c r="BL24" s="91"/>
      <c r="BM24" s="92"/>
      <c r="BN24" s="481"/>
      <c r="BO24" s="498"/>
      <c r="BP24" s="136"/>
      <c r="BQ24" s="201"/>
      <c r="BR24" s="91"/>
      <c r="BS24" s="92"/>
      <c r="BT24" s="91"/>
      <c r="BU24" s="92"/>
      <c r="BV24" s="91"/>
      <c r="BW24" s="92"/>
      <c r="BX24" s="505"/>
      <c r="BY24" s="498"/>
      <c r="BZ24" s="114"/>
      <c r="CA24" s="92"/>
      <c r="CB24" s="91"/>
      <c r="CC24" s="92"/>
      <c r="CD24" s="145"/>
      <c r="CE24" s="97"/>
      <c r="CF24" s="91"/>
      <c r="CG24" s="92"/>
      <c r="CH24" s="91"/>
      <c r="CI24" s="92"/>
      <c r="CJ24" s="91"/>
      <c r="CK24" s="92"/>
      <c r="CL24" s="150"/>
      <c r="CM24" s="92"/>
      <c r="CN24" s="150"/>
      <c r="CO24" s="92"/>
      <c r="CP24" s="91"/>
      <c r="CQ24" s="92"/>
      <c r="CR24" s="133"/>
      <c r="CS24" s="64"/>
      <c r="CT24" s="114"/>
      <c r="CU24" s="92"/>
      <c r="CV24" s="114"/>
      <c r="CW24" s="92"/>
      <c r="CX24" s="92"/>
      <c r="CY24" s="92"/>
      <c r="CZ24" s="46"/>
      <c r="DA24" s="45"/>
      <c r="DB24" s="510" t="s">
        <v>2</v>
      </c>
    </row>
    <row r="25" spans="1:107" s="25" customFormat="1" ht="19" customHeight="1" x14ac:dyDescent="0.25">
      <c r="A25" s="377"/>
      <c r="B25" s="343"/>
      <c r="C25" s="344" t="s">
        <v>16</v>
      </c>
      <c r="D25" s="345" t="s">
        <v>296</v>
      </c>
      <c r="E25" s="346"/>
      <c r="F25" s="151" t="s">
        <v>296</v>
      </c>
      <c r="G25" s="151"/>
      <c r="H25" s="151" t="s">
        <v>296</v>
      </c>
      <c r="I25" s="349"/>
      <c r="J25" s="485" t="s">
        <v>296</v>
      </c>
      <c r="K25" s="484"/>
      <c r="L25" s="378" t="s">
        <v>296</v>
      </c>
      <c r="M25" s="104"/>
      <c r="N25" s="375" t="s">
        <v>296</v>
      </c>
      <c r="O25" s="169"/>
      <c r="P25" s="352" t="s">
        <v>296</v>
      </c>
      <c r="Q25" s="353"/>
      <c r="R25" s="352" t="s">
        <v>296</v>
      </c>
      <c r="S25" s="349"/>
      <c r="T25" s="352" t="s">
        <v>296</v>
      </c>
      <c r="U25" s="356"/>
      <c r="V25" s="352" t="s">
        <v>296</v>
      </c>
      <c r="W25" s="358"/>
      <c r="X25" s="352" t="s">
        <v>296</v>
      </c>
      <c r="Y25" s="349"/>
      <c r="Z25" s="352" t="s">
        <v>296</v>
      </c>
      <c r="AA25" s="142"/>
      <c r="AB25" s="352" t="s">
        <v>296</v>
      </c>
      <c r="AC25" s="142"/>
      <c r="AD25" s="361" t="s">
        <v>296</v>
      </c>
      <c r="AE25" s="142"/>
      <c r="AF25" s="361" t="s">
        <v>296</v>
      </c>
      <c r="AG25" s="55"/>
      <c r="AH25" s="361" t="s">
        <v>296</v>
      </c>
      <c r="AI25" s="142"/>
      <c r="AJ25" s="361" t="s">
        <v>296</v>
      </c>
      <c r="AK25" s="104"/>
      <c r="AL25" s="361" t="s">
        <v>296</v>
      </c>
      <c r="AM25" s="142"/>
      <c r="AN25" s="485" t="s">
        <v>296</v>
      </c>
      <c r="AO25" s="497"/>
      <c r="AP25" s="361" t="s">
        <v>296</v>
      </c>
      <c r="AQ25" s="142"/>
      <c r="AR25" s="485" t="s">
        <v>296</v>
      </c>
      <c r="AS25" s="497"/>
      <c r="AT25" s="485" t="s">
        <v>296</v>
      </c>
      <c r="AU25" s="497"/>
      <c r="AV25" s="361" t="s">
        <v>296</v>
      </c>
      <c r="AW25" s="142"/>
      <c r="AX25" s="361" t="s">
        <v>296</v>
      </c>
      <c r="AY25" s="366"/>
      <c r="AZ25" s="361" t="s">
        <v>296</v>
      </c>
      <c r="BA25" s="104"/>
      <c r="BB25" s="361" t="s">
        <v>296</v>
      </c>
      <c r="BC25" s="142"/>
      <c r="BD25" s="361" t="s">
        <v>296</v>
      </c>
      <c r="BE25" s="353"/>
      <c r="BF25" s="361" t="s">
        <v>296</v>
      </c>
      <c r="BG25" s="142"/>
      <c r="BH25" s="361" t="s">
        <v>296</v>
      </c>
      <c r="BI25" s="142"/>
      <c r="BJ25" s="361" t="s">
        <v>296</v>
      </c>
      <c r="BK25" s="360"/>
      <c r="BL25" s="361" t="s">
        <v>296</v>
      </c>
      <c r="BM25" s="142"/>
      <c r="BN25" s="485" t="s">
        <v>296</v>
      </c>
      <c r="BO25" s="497"/>
      <c r="BP25" s="361" t="s">
        <v>296</v>
      </c>
      <c r="BQ25" s="373"/>
      <c r="BR25" s="359" t="s">
        <v>296</v>
      </c>
      <c r="BS25" s="142"/>
      <c r="BT25" s="361" t="s">
        <v>296</v>
      </c>
      <c r="BU25" s="142"/>
      <c r="BV25" s="361" t="s">
        <v>296</v>
      </c>
      <c r="BW25" s="142"/>
      <c r="BX25" s="485" t="s">
        <v>296</v>
      </c>
      <c r="BY25" s="497"/>
      <c r="BZ25" s="371"/>
      <c r="CA25" s="142"/>
      <c r="CB25" s="361" t="s">
        <v>296</v>
      </c>
      <c r="CC25" s="142"/>
      <c r="CD25" s="361" t="s">
        <v>296</v>
      </c>
      <c r="CE25" s="169"/>
      <c r="CF25" s="361" t="s">
        <v>296</v>
      </c>
      <c r="CG25" s="142"/>
      <c r="CH25" s="361" t="s">
        <v>296</v>
      </c>
      <c r="CI25" s="142"/>
      <c r="CJ25" s="361" t="s">
        <v>296</v>
      </c>
      <c r="CK25" s="142"/>
      <c r="CL25" s="361" t="s">
        <v>296</v>
      </c>
      <c r="CM25" s="142"/>
      <c r="CN25" s="361" t="s">
        <v>296</v>
      </c>
      <c r="CO25" s="142"/>
      <c r="CP25" s="361" t="s">
        <v>296</v>
      </c>
      <c r="CQ25" s="142"/>
      <c r="CR25" s="361" t="s">
        <v>296</v>
      </c>
      <c r="CS25" s="366"/>
      <c r="CT25" s="361" t="s">
        <v>296</v>
      </c>
      <c r="CU25" s="142"/>
      <c r="CV25" s="361" t="s">
        <v>296</v>
      </c>
      <c r="CW25" s="142"/>
      <c r="CX25" s="361" t="s">
        <v>296</v>
      </c>
      <c r="CY25" s="142"/>
      <c r="CZ25" s="361" t="s">
        <v>296</v>
      </c>
      <c r="DA25" s="55"/>
      <c r="DB25" s="25" t="s">
        <v>2</v>
      </c>
    </row>
    <row r="26" spans="1:107" s="184" customFormat="1" ht="19" customHeight="1" x14ac:dyDescent="0.25">
      <c r="A26" s="205" t="s">
        <v>247</v>
      </c>
      <c r="B26" s="5">
        <v>10</v>
      </c>
      <c r="C26" s="6" t="s">
        <v>17</v>
      </c>
      <c r="D26" s="29" t="s">
        <v>6</v>
      </c>
      <c r="E26" s="27"/>
      <c r="F26" s="46" t="s">
        <v>2</v>
      </c>
      <c r="G26" s="46"/>
      <c r="H26" s="197" t="s">
        <v>6</v>
      </c>
      <c r="I26" s="88"/>
      <c r="J26" s="481">
        <v>5.6</v>
      </c>
      <c r="K26" s="482" t="s">
        <v>1885</v>
      </c>
      <c r="L26" s="60" t="s">
        <v>6</v>
      </c>
      <c r="M26" s="64" t="s">
        <v>302</v>
      </c>
      <c r="N26" s="145" t="s">
        <v>6</v>
      </c>
      <c r="O26" s="97"/>
      <c r="P26" s="213">
        <v>6.35</v>
      </c>
      <c r="Q26" s="125" t="s">
        <v>370</v>
      </c>
      <c r="R26" s="214">
        <v>0.6472</v>
      </c>
      <c r="S26" s="88" t="s">
        <v>1853</v>
      </c>
      <c r="T26" s="203" t="s">
        <v>6</v>
      </c>
      <c r="U26" s="188"/>
      <c r="V26" s="79" t="s">
        <v>6</v>
      </c>
      <c r="W26" s="80"/>
      <c r="X26" s="85" t="s">
        <v>6</v>
      </c>
      <c r="Y26" s="88" t="s">
        <v>480</v>
      </c>
      <c r="Z26" s="91">
        <v>4</v>
      </c>
      <c r="AA26" s="92" t="s">
        <v>511</v>
      </c>
      <c r="AB26" s="91" t="s">
        <v>6</v>
      </c>
      <c r="AC26" s="92"/>
      <c r="AD26" s="96" t="s">
        <v>6</v>
      </c>
      <c r="AE26" s="92"/>
      <c r="AF26" s="46" t="s">
        <v>6</v>
      </c>
      <c r="AG26" s="45"/>
      <c r="AH26" s="91" t="s">
        <v>6</v>
      </c>
      <c r="AI26" s="92"/>
      <c r="AJ26" s="212">
        <v>6.5</v>
      </c>
      <c r="AK26" s="102" t="s">
        <v>672</v>
      </c>
      <c r="AL26" s="91" t="s">
        <v>6</v>
      </c>
      <c r="AM26" s="92"/>
      <c r="AN26" s="481" t="s">
        <v>6</v>
      </c>
      <c r="AO26" s="498"/>
      <c r="AP26" s="114" t="s">
        <v>6</v>
      </c>
      <c r="AQ26" s="80" t="s">
        <v>756</v>
      </c>
      <c r="AR26" s="481" t="s">
        <v>6</v>
      </c>
      <c r="AS26" s="498"/>
      <c r="AT26" s="481" t="s">
        <v>6</v>
      </c>
      <c r="AU26" s="498"/>
      <c r="AV26" s="215" t="s">
        <v>6</v>
      </c>
      <c r="AW26" s="92" t="s">
        <v>791</v>
      </c>
      <c r="AX26" s="168" t="s">
        <v>6</v>
      </c>
      <c r="AY26" s="64" t="s">
        <v>1736</v>
      </c>
      <c r="AZ26" s="133">
        <v>3.5</v>
      </c>
      <c r="BA26" s="64" t="s">
        <v>1698</v>
      </c>
      <c r="BB26" s="119" t="s">
        <v>6</v>
      </c>
      <c r="BC26" s="92"/>
      <c r="BD26" s="216">
        <v>0.01</v>
      </c>
      <c r="BE26" s="64" t="s">
        <v>860</v>
      </c>
      <c r="BF26" s="217" t="s">
        <v>6</v>
      </c>
      <c r="BG26" s="92"/>
      <c r="BH26" s="114" t="s">
        <v>6</v>
      </c>
      <c r="BI26" s="92"/>
      <c r="BJ26" s="91" t="s">
        <v>2</v>
      </c>
      <c r="BK26" s="92"/>
      <c r="BL26" s="91" t="s">
        <v>6</v>
      </c>
      <c r="BM26" s="92" t="s">
        <v>960</v>
      </c>
      <c r="BN26" s="481">
        <v>5.125</v>
      </c>
      <c r="BO26" s="498" t="s">
        <v>2070</v>
      </c>
      <c r="BP26" s="136" t="s">
        <v>6</v>
      </c>
      <c r="BQ26" s="201"/>
      <c r="BR26" s="91" t="s">
        <v>6</v>
      </c>
      <c r="BS26" s="92"/>
      <c r="BT26" s="91" t="s">
        <v>6</v>
      </c>
      <c r="BU26" s="92" t="s">
        <v>1098</v>
      </c>
      <c r="BV26" s="91" t="s">
        <v>6</v>
      </c>
      <c r="BW26" s="92"/>
      <c r="BX26" s="505" t="s">
        <v>6</v>
      </c>
      <c r="BY26" s="498"/>
      <c r="BZ26" s="114"/>
      <c r="CA26" s="92"/>
      <c r="CB26" s="91" t="s">
        <v>6</v>
      </c>
      <c r="CC26" s="92"/>
      <c r="CD26" s="145" t="s">
        <v>6</v>
      </c>
      <c r="CE26" s="97"/>
      <c r="CF26" s="91" t="s">
        <v>6</v>
      </c>
      <c r="CG26" s="92"/>
      <c r="CH26" s="91">
        <v>2</v>
      </c>
      <c r="CI26" s="92" t="s">
        <v>1329</v>
      </c>
      <c r="CJ26" s="133" t="s">
        <v>6</v>
      </c>
      <c r="CK26" s="140" t="s">
        <v>1365</v>
      </c>
      <c r="CL26" s="150">
        <v>6.25</v>
      </c>
      <c r="CM26" s="156" t="s">
        <v>1414</v>
      </c>
      <c r="CN26" s="150" t="s">
        <v>6</v>
      </c>
      <c r="CO26" s="92"/>
      <c r="CP26" s="91" t="s">
        <v>6</v>
      </c>
      <c r="CQ26" s="92"/>
      <c r="CR26" s="133" t="s">
        <v>6</v>
      </c>
      <c r="CS26" s="64"/>
      <c r="CT26" s="114">
        <v>6.5</v>
      </c>
      <c r="CU26" s="92" t="s">
        <v>1491</v>
      </c>
      <c r="CV26" s="154" t="s">
        <v>6</v>
      </c>
      <c r="CW26" s="92" t="s">
        <v>1529</v>
      </c>
      <c r="CX26" s="92" t="s">
        <v>6</v>
      </c>
      <c r="CY26" s="92" t="s">
        <v>2277</v>
      </c>
      <c r="CZ26" s="46" t="s">
        <v>6</v>
      </c>
      <c r="DA26" s="45" t="s">
        <v>2183</v>
      </c>
      <c r="DB26" s="510" t="s">
        <v>2</v>
      </c>
      <c r="DC26" s="184">
        <f t="shared" ref="DC26:DC29" si="2">COUNT(D26:CZ26)</f>
        <v>11</v>
      </c>
    </row>
    <row r="27" spans="1:107" s="184" customFormat="1" ht="19" customHeight="1" x14ac:dyDescent="0.25">
      <c r="A27" s="205">
        <v>2382</v>
      </c>
      <c r="B27" s="5">
        <v>11</v>
      </c>
      <c r="C27" s="6" t="s">
        <v>18</v>
      </c>
      <c r="D27" s="29" t="s">
        <v>6</v>
      </c>
      <c r="E27" s="27"/>
      <c r="F27" s="46"/>
      <c r="G27" s="46"/>
      <c r="H27" s="197" t="s">
        <v>6</v>
      </c>
      <c r="I27" s="88" t="s">
        <v>1646</v>
      </c>
      <c r="J27" s="481">
        <v>5.6</v>
      </c>
      <c r="K27" s="482" t="s">
        <v>1883</v>
      </c>
      <c r="L27" s="60" t="s">
        <v>6</v>
      </c>
      <c r="M27" s="64" t="s">
        <v>303</v>
      </c>
      <c r="N27" s="145" t="s">
        <v>6</v>
      </c>
      <c r="O27" s="97"/>
      <c r="P27" s="213">
        <v>6.35</v>
      </c>
      <c r="Q27" s="125" t="s">
        <v>370</v>
      </c>
      <c r="R27" s="214">
        <v>0.6472</v>
      </c>
      <c r="S27" s="88" t="s">
        <v>1852</v>
      </c>
      <c r="T27" s="203" t="s">
        <v>6</v>
      </c>
      <c r="U27" s="188"/>
      <c r="V27" s="144" t="s">
        <v>6</v>
      </c>
      <c r="W27" s="80" t="s">
        <v>428</v>
      </c>
      <c r="X27" s="85" t="s">
        <v>6</v>
      </c>
      <c r="Y27" s="88" t="s">
        <v>480</v>
      </c>
      <c r="Z27" s="91">
        <v>4</v>
      </c>
      <c r="AA27" s="92"/>
      <c r="AB27" s="91" t="s">
        <v>6</v>
      </c>
      <c r="AC27" s="92"/>
      <c r="AD27" s="96" t="s">
        <v>6</v>
      </c>
      <c r="AE27" s="92"/>
      <c r="AF27" s="46" t="s">
        <v>6</v>
      </c>
      <c r="AG27" s="45"/>
      <c r="AH27" s="91">
        <v>6</v>
      </c>
      <c r="AI27" s="92" t="s">
        <v>621</v>
      </c>
      <c r="AJ27" s="133">
        <v>6.5</v>
      </c>
      <c r="AK27" s="102" t="s">
        <v>672</v>
      </c>
      <c r="AL27" s="91" t="s">
        <v>6</v>
      </c>
      <c r="AM27" s="92"/>
      <c r="AN27" s="481" t="s">
        <v>6</v>
      </c>
      <c r="AO27" s="498"/>
      <c r="AP27" s="114" t="s">
        <v>6</v>
      </c>
      <c r="AQ27" s="80" t="s">
        <v>756</v>
      </c>
      <c r="AR27" s="481" t="s">
        <v>6</v>
      </c>
      <c r="AS27" s="498"/>
      <c r="AT27" s="481" t="s">
        <v>6</v>
      </c>
      <c r="AU27" s="498"/>
      <c r="AV27" s="115" t="s">
        <v>6</v>
      </c>
      <c r="AW27" s="91"/>
      <c r="AX27" s="206" t="s">
        <v>6</v>
      </c>
      <c r="AY27" s="64" t="s">
        <v>1736</v>
      </c>
      <c r="AZ27" s="133">
        <v>7</v>
      </c>
      <c r="BA27" s="64" t="s">
        <v>1699</v>
      </c>
      <c r="BB27" s="119" t="s">
        <v>6</v>
      </c>
      <c r="BC27" s="91"/>
      <c r="BD27" s="204" t="s">
        <v>2</v>
      </c>
      <c r="BE27" s="125"/>
      <c r="BF27" s="217" t="s">
        <v>6</v>
      </c>
      <c r="BG27" s="92" t="s">
        <v>2</v>
      </c>
      <c r="BH27" s="114" t="s">
        <v>6</v>
      </c>
      <c r="BI27" s="91"/>
      <c r="BJ27" s="91"/>
      <c r="BK27" s="91"/>
      <c r="BL27" s="91" t="s">
        <v>6</v>
      </c>
      <c r="BM27" s="92" t="s">
        <v>961</v>
      </c>
      <c r="BN27" s="481">
        <v>5.125</v>
      </c>
      <c r="BO27" s="498" t="s">
        <v>2070</v>
      </c>
      <c r="BP27" s="136" t="s">
        <v>6</v>
      </c>
      <c r="BQ27" s="201" t="s">
        <v>1017</v>
      </c>
      <c r="BR27" s="91">
        <v>4.75</v>
      </c>
      <c r="BS27" s="92" t="s">
        <v>1046</v>
      </c>
      <c r="BT27" s="91" t="s">
        <v>6</v>
      </c>
      <c r="BU27" s="92" t="s">
        <v>1098</v>
      </c>
      <c r="BV27" s="91" t="s">
        <v>6</v>
      </c>
      <c r="BW27" s="92" t="s">
        <v>1129</v>
      </c>
      <c r="BX27" s="505" t="s">
        <v>6</v>
      </c>
      <c r="BY27" s="498"/>
      <c r="BZ27" s="114"/>
      <c r="CA27" s="92"/>
      <c r="CB27" s="91" t="s">
        <v>6</v>
      </c>
      <c r="CC27" s="91"/>
      <c r="CD27" s="145" t="s">
        <v>6</v>
      </c>
      <c r="CE27" s="97"/>
      <c r="CF27" s="91" t="s">
        <v>6</v>
      </c>
      <c r="CG27" s="91"/>
      <c r="CH27" s="91">
        <v>2</v>
      </c>
      <c r="CI27" s="92" t="s">
        <v>1329</v>
      </c>
      <c r="CJ27" s="133" t="s">
        <v>6</v>
      </c>
      <c r="CK27" s="140" t="s">
        <v>1365</v>
      </c>
      <c r="CL27" s="150">
        <v>6.25</v>
      </c>
      <c r="CM27" s="156" t="s">
        <v>1415</v>
      </c>
      <c r="CN27" s="150" t="s">
        <v>6</v>
      </c>
      <c r="CO27" s="92" t="s">
        <v>1613</v>
      </c>
      <c r="CP27" s="91" t="s">
        <v>6</v>
      </c>
      <c r="CQ27" s="91"/>
      <c r="CR27" s="133" t="s">
        <v>6</v>
      </c>
      <c r="CS27" s="133"/>
      <c r="CT27" s="114">
        <v>6.5</v>
      </c>
      <c r="CU27" s="92" t="s">
        <v>1491</v>
      </c>
      <c r="CV27" s="154">
        <v>6</v>
      </c>
      <c r="CW27" s="92" t="s">
        <v>1529</v>
      </c>
      <c r="CX27" s="92" t="s">
        <v>6</v>
      </c>
      <c r="CY27" s="92" t="s">
        <v>2277</v>
      </c>
      <c r="CZ27" s="46" t="s">
        <v>6</v>
      </c>
      <c r="DA27" s="45" t="s">
        <v>2183</v>
      </c>
      <c r="DB27" s="510" t="s">
        <v>2</v>
      </c>
      <c r="DC27" s="184">
        <f t="shared" si="2"/>
        <v>13</v>
      </c>
    </row>
    <row r="28" spans="1:107" s="184" customFormat="1" ht="19" customHeight="1" x14ac:dyDescent="0.25">
      <c r="A28" s="205">
        <v>238910</v>
      </c>
      <c r="B28" s="5">
        <v>12</v>
      </c>
      <c r="C28" s="6" t="s">
        <v>19</v>
      </c>
      <c r="D28" s="29" t="s">
        <v>6</v>
      </c>
      <c r="E28" s="27"/>
      <c r="F28" s="46"/>
      <c r="G28" s="46"/>
      <c r="H28" s="197" t="s">
        <v>6</v>
      </c>
      <c r="I28" s="88"/>
      <c r="J28" s="481">
        <v>5.6</v>
      </c>
      <c r="K28" s="482" t="s">
        <v>1883</v>
      </c>
      <c r="L28" s="60" t="s">
        <v>6</v>
      </c>
      <c r="M28" s="64" t="s">
        <v>302</v>
      </c>
      <c r="N28" s="145" t="s">
        <v>6</v>
      </c>
      <c r="O28" s="97"/>
      <c r="P28" s="213">
        <v>6.35</v>
      </c>
      <c r="Q28" s="125" t="s">
        <v>370</v>
      </c>
      <c r="R28" s="214">
        <v>0.6472</v>
      </c>
      <c r="S28" s="88" t="s">
        <v>1852</v>
      </c>
      <c r="T28" s="203" t="s">
        <v>6</v>
      </c>
      <c r="U28" s="188"/>
      <c r="V28" s="144" t="s">
        <v>6</v>
      </c>
      <c r="W28" s="80" t="s">
        <v>428</v>
      </c>
      <c r="X28" s="85" t="s">
        <v>6</v>
      </c>
      <c r="Y28" s="88" t="s">
        <v>480</v>
      </c>
      <c r="Z28" s="91">
        <v>4</v>
      </c>
      <c r="AA28" s="92"/>
      <c r="AB28" s="91" t="s">
        <v>6</v>
      </c>
      <c r="AC28" s="92"/>
      <c r="AD28" s="96" t="s">
        <v>6</v>
      </c>
      <c r="AE28" s="92"/>
      <c r="AF28" s="46" t="s">
        <v>6</v>
      </c>
      <c r="AG28" s="45"/>
      <c r="AH28" s="91">
        <v>6</v>
      </c>
      <c r="AI28" s="92" t="s">
        <v>621</v>
      </c>
      <c r="AJ28" s="133" t="s">
        <v>6</v>
      </c>
      <c r="AK28" s="102"/>
      <c r="AL28" s="91" t="s">
        <v>6</v>
      </c>
      <c r="AM28" s="92"/>
      <c r="AN28" s="481" t="s">
        <v>6</v>
      </c>
      <c r="AO28" s="498"/>
      <c r="AP28" s="114" t="s">
        <v>6</v>
      </c>
      <c r="AQ28" s="80" t="s">
        <v>756</v>
      </c>
      <c r="AR28" s="481" t="s">
        <v>6</v>
      </c>
      <c r="AS28" s="498"/>
      <c r="AT28" s="481" t="s">
        <v>6</v>
      </c>
      <c r="AU28" s="498"/>
      <c r="AV28" s="115" t="s">
        <v>6</v>
      </c>
      <c r="AW28" s="92" t="s">
        <v>792</v>
      </c>
      <c r="AX28" s="168" t="s">
        <v>6</v>
      </c>
      <c r="AY28" s="64" t="s">
        <v>1736</v>
      </c>
      <c r="AZ28" s="133">
        <v>7</v>
      </c>
      <c r="BA28" s="218" t="s">
        <v>1700</v>
      </c>
      <c r="BB28" s="119" t="s">
        <v>6</v>
      </c>
      <c r="BC28" s="91"/>
      <c r="BD28" s="204" t="s">
        <v>2</v>
      </c>
      <c r="BE28" s="125"/>
      <c r="BF28" s="217" t="s">
        <v>6</v>
      </c>
      <c r="BG28" s="92" t="s">
        <v>2</v>
      </c>
      <c r="BH28" s="114" t="s">
        <v>6</v>
      </c>
      <c r="BI28" s="91"/>
      <c r="BJ28" s="91"/>
      <c r="BK28" s="91"/>
      <c r="BL28" s="133">
        <v>6.875</v>
      </c>
      <c r="BM28" s="92" t="s">
        <v>962</v>
      </c>
      <c r="BN28" s="481">
        <v>5.125</v>
      </c>
      <c r="BO28" s="498" t="s">
        <v>2070</v>
      </c>
      <c r="BP28" s="136" t="s">
        <v>6</v>
      </c>
      <c r="BQ28" s="201" t="s">
        <v>1017</v>
      </c>
      <c r="BR28" s="91" t="s">
        <v>6</v>
      </c>
      <c r="BS28" s="91"/>
      <c r="BT28" s="91" t="s">
        <v>6</v>
      </c>
      <c r="BU28" s="91"/>
      <c r="BV28" s="91" t="s">
        <v>6</v>
      </c>
      <c r="BW28" s="91"/>
      <c r="BX28" s="505" t="s">
        <v>6</v>
      </c>
      <c r="BY28" s="498"/>
      <c r="BZ28" s="114"/>
      <c r="CA28" s="92"/>
      <c r="CB28" s="91" t="s">
        <v>6</v>
      </c>
      <c r="CC28" s="91"/>
      <c r="CD28" s="145" t="s">
        <v>6</v>
      </c>
      <c r="CE28" s="97"/>
      <c r="CF28" s="91" t="s">
        <v>6</v>
      </c>
      <c r="CG28" s="91"/>
      <c r="CH28" s="91">
        <v>2</v>
      </c>
      <c r="CI28" s="92" t="s">
        <v>1329</v>
      </c>
      <c r="CJ28" s="91" t="s">
        <v>6</v>
      </c>
      <c r="CK28" s="92"/>
      <c r="CL28" s="150">
        <v>6.25</v>
      </c>
      <c r="CM28" s="156" t="s">
        <v>1416</v>
      </c>
      <c r="CN28" s="150" t="s">
        <v>6</v>
      </c>
      <c r="CO28" s="91"/>
      <c r="CP28" s="91" t="s">
        <v>6</v>
      </c>
      <c r="CQ28" s="91"/>
      <c r="CR28" s="133" t="s">
        <v>6</v>
      </c>
      <c r="CS28" s="133"/>
      <c r="CT28" s="114">
        <v>6.5</v>
      </c>
      <c r="CU28" s="92" t="s">
        <v>1491</v>
      </c>
      <c r="CV28" s="114" t="s">
        <v>6</v>
      </c>
      <c r="CW28" s="92"/>
      <c r="CX28" s="92" t="s">
        <v>6</v>
      </c>
      <c r="CY28" s="92" t="s">
        <v>2278</v>
      </c>
      <c r="CZ28" s="46" t="s">
        <v>6</v>
      </c>
      <c r="DA28" s="45" t="s">
        <v>2183</v>
      </c>
      <c r="DB28" s="510" t="s">
        <v>859</v>
      </c>
      <c r="DC28" s="184">
        <f t="shared" si="2"/>
        <v>11</v>
      </c>
    </row>
    <row r="29" spans="1:107" s="184" customFormat="1" ht="19" customHeight="1" x14ac:dyDescent="0.25">
      <c r="A29" s="205">
        <v>237110</v>
      </c>
      <c r="B29" s="5">
        <v>13</v>
      </c>
      <c r="C29" s="6" t="s">
        <v>20</v>
      </c>
      <c r="D29" s="29" t="s">
        <v>6</v>
      </c>
      <c r="E29" s="27"/>
      <c r="F29" s="46"/>
      <c r="G29" s="46"/>
      <c r="H29" s="197" t="s">
        <v>6</v>
      </c>
      <c r="I29" s="88"/>
      <c r="J29" s="481">
        <v>5.6</v>
      </c>
      <c r="K29" s="482" t="s">
        <v>1886</v>
      </c>
      <c r="L29" s="60" t="s">
        <v>6</v>
      </c>
      <c r="M29" s="64" t="s">
        <v>304</v>
      </c>
      <c r="N29" s="145" t="s">
        <v>6</v>
      </c>
      <c r="O29" s="97"/>
      <c r="P29" s="213">
        <v>6.35</v>
      </c>
      <c r="Q29" s="125" t="s">
        <v>370</v>
      </c>
      <c r="R29" s="214">
        <v>0.6472</v>
      </c>
      <c r="S29" s="88" t="s">
        <v>1852</v>
      </c>
      <c r="T29" s="203" t="s">
        <v>6</v>
      </c>
      <c r="U29" s="188"/>
      <c r="V29" s="144" t="s">
        <v>6</v>
      </c>
      <c r="W29" s="80" t="s">
        <v>428</v>
      </c>
      <c r="X29" s="85" t="s">
        <v>6</v>
      </c>
      <c r="Y29" s="88" t="s">
        <v>480</v>
      </c>
      <c r="Z29" s="91">
        <v>4</v>
      </c>
      <c r="AA29" s="92"/>
      <c r="AB29" s="91" t="s">
        <v>6</v>
      </c>
      <c r="AC29" s="92"/>
      <c r="AD29" s="96" t="s">
        <v>6</v>
      </c>
      <c r="AE29" s="92"/>
      <c r="AF29" s="46" t="s">
        <v>6</v>
      </c>
      <c r="AG29" s="45"/>
      <c r="AH29" s="91">
        <v>6</v>
      </c>
      <c r="AI29" s="92" t="s">
        <v>621</v>
      </c>
      <c r="AJ29" s="212">
        <v>6.5</v>
      </c>
      <c r="AK29" s="102" t="s">
        <v>673</v>
      </c>
      <c r="AL29" s="91" t="s">
        <v>6</v>
      </c>
      <c r="AM29" s="92"/>
      <c r="AN29" s="481" t="s">
        <v>6</v>
      </c>
      <c r="AO29" s="498"/>
      <c r="AP29" s="114" t="s">
        <v>6</v>
      </c>
      <c r="AQ29" s="80" t="s">
        <v>756</v>
      </c>
      <c r="AR29" s="481" t="s">
        <v>6</v>
      </c>
      <c r="AS29" s="498"/>
      <c r="AT29" s="481" t="s">
        <v>6</v>
      </c>
      <c r="AU29" s="498"/>
      <c r="AV29" s="115" t="s">
        <v>6</v>
      </c>
      <c r="AW29" s="91"/>
      <c r="AX29" s="168" t="s">
        <v>6</v>
      </c>
      <c r="AY29" s="64"/>
      <c r="AZ29" s="133">
        <v>7</v>
      </c>
      <c r="BA29" s="218" t="s">
        <v>1700</v>
      </c>
      <c r="BB29" s="119" t="s">
        <v>6</v>
      </c>
      <c r="BC29" s="91"/>
      <c r="BD29" s="204" t="s">
        <v>2</v>
      </c>
      <c r="BE29" s="125"/>
      <c r="BF29" s="130" t="s">
        <v>6</v>
      </c>
      <c r="BG29" s="92"/>
      <c r="BH29" s="114" t="s">
        <v>6</v>
      </c>
      <c r="BI29" s="91"/>
      <c r="BJ29" s="91"/>
      <c r="BK29" s="91"/>
      <c r="BL29" s="91" t="s">
        <v>6</v>
      </c>
      <c r="BM29" s="91"/>
      <c r="BN29" s="481">
        <v>5.125</v>
      </c>
      <c r="BO29" s="498" t="s">
        <v>2070</v>
      </c>
      <c r="BP29" s="136" t="s">
        <v>6</v>
      </c>
      <c r="BQ29" s="201"/>
      <c r="BR29" s="91" t="s">
        <v>6</v>
      </c>
      <c r="BS29" s="91"/>
      <c r="BT29" s="91" t="s">
        <v>6</v>
      </c>
      <c r="BU29" s="92" t="s">
        <v>1098</v>
      </c>
      <c r="BV29" s="91" t="s">
        <v>6</v>
      </c>
      <c r="BW29" s="91"/>
      <c r="BX29" s="505" t="s">
        <v>6</v>
      </c>
      <c r="BY29" s="498"/>
      <c r="BZ29" s="114"/>
      <c r="CA29" s="92"/>
      <c r="CB29" s="91" t="s">
        <v>6</v>
      </c>
      <c r="CC29" s="91"/>
      <c r="CD29" s="145" t="s">
        <v>6</v>
      </c>
      <c r="CE29" s="97"/>
      <c r="CF29" s="91" t="s">
        <v>6</v>
      </c>
      <c r="CG29" s="91"/>
      <c r="CH29" s="91">
        <v>2</v>
      </c>
      <c r="CI29" s="92" t="s">
        <v>1329</v>
      </c>
      <c r="CJ29" s="91" t="s">
        <v>6</v>
      </c>
      <c r="CK29" s="92"/>
      <c r="CL29" s="150" t="s">
        <v>6</v>
      </c>
      <c r="CM29" s="156"/>
      <c r="CN29" s="150" t="s">
        <v>6</v>
      </c>
      <c r="CO29" s="91"/>
      <c r="CP29" s="91" t="s">
        <v>6</v>
      </c>
      <c r="CQ29" s="91"/>
      <c r="CR29" s="133" t="s">
        <v>6</v>
      </c>
      <c r="CS29" s="133"/>
      <c r="CT29" s="114">
        <v>6.5</v>
      </c>
      <c r="CU29" s="92" t="s">
        <v>1492</v>
      </c>
      <c r="CV29" s="114" t="s">
        <v>6</v>
      </c>
      <c r="CW29" s="92"/>
      <c r="CX29" s="92" t="s">
        <v>6</v>
      </c>
      <c r="CY29" s="92"/>
      <c r="CZ29" s="46" t="s">
        <v>6</v>
      </c>
      <c r="DA29" s="45" t="s">
        <v>2183</v>
      </c>
      <c r="DB29" s="510" t="s">
        <v>2</v>
      </c>
      <c r="DC29" s="184">
        <f t="shared" si="2"/>
        <v>10</v>
      </c>
    </row>
    <row r="30" spans="1:107" s="184" customFormat="1" ht="19" customHeight="1" x14ac:dyDescent="0.25">
      <c r="A30" s="205"/>
      <c r="B30" s="5"/>
      <c r="C30" s="10"/>
      <c r="D30" s="29"/>
      <c r="E30" s="27"/>
      <c r="F30" s="46"/>
      <c r="G30" s="46"/>
      <c r="H30" s="197"/>
      <c r="I30" s="88"/>
      <c r="J30" s="481"/>
      <c r="K30" s="482"/>
      <c r="L30" s="60"/>
      <c r="M30" s="64"/>
      <c r="N30" s="145"/>
      <c r="O30" s="97"/>
      <c r="P30" s="199"/>
      <c r="Q30" s="125"/>
      <c r="R30" s="181"/>
      <c r="S30" s="88" t="s">
        <v>2</v>
      </c>
      <c r="T30" s="203"/>
      <c r="U30" s="219"/>
      <c r="V30" s="79"/>
      <c r="W30" s="80"/>
      <c r="X30" s="85"/>
      <c r="Y30" s="88"/>
      <c r="Z30" s="91"/>
      <c r="AA30" s="92"/>
      <c r="AB30" s="91"/>
      <c r="AC30" s="92"/>
      <c r="AD30" s="96" t="s">
        <v>2</v>
      </c>
      <c r="AE30" s="92"/>
      <c r="AF30" s="46"/>
      <c r="AG30" s="45"/>
      <c r="AH30" s="91"/>
      <c r="AI30" s="92"/>
      <c r="AJ30" s="133"/>
      <c r="AK30" s="102"/>
      <c r="AL30" s="91"/>
      <c r="AM30" s="92"/>
      <c r="AN30" s="481"/>
      <c r="AO30" s="498"/>
      <c r="AP30" s="114"/>
      <c r="AQ30" s="92"/>
      <c r="AR30" s="481"/>
      <c r="AS30" s="498"/>
      <c r="AT30" s="481"/>
      <c r="AU30" s="498"/>
      <c r="AV30" s="115"/>
      <c r="AW30" s="92"/>
      <c r="AX30" s="168"/>
      <c r="AY30" s="64"/>
      <c r="AZ30" s="91"/>
      <c r="BA30" s="64"/>
      <c r="BB30" s="119"/>
      <c r="BC30" s="92"/>
      <c r="BD30" s="124"/>
      <c r="BE30" s="125"/>
      <c r="BF30" s="130"/>
      <c r="BG30" s="92"/>
      <c r="BH30" s="114"/>
      <c r="BI30" s="92"/>
      <c r="BJ30" s="91"/>
      <c r="BK30" s="91"/>
      <c r="BL30" s="91"/>
      <c r="BM30" s="92"/>
      <c r="BN30" s="481"/>
      <c r="BO30" s="498"/>
      <c r="BP30" s="136"/>
      <c r="BQ30" s="201"/>
      <c r="BR30" s="91"/>
      <c r="BS30" s="92"/>
      <c r="BT30" s="91"/>
      <c r="BU30" s="92"/>
      <c r="BV30" s="91"/>
      <c r="BW30" s="92"/>
      <c r="BX30" s="505"/>
      <c r="BY30" s="498"/>
      <c r="BZ30" s="114"/>
      <c r="CA30" s="92"/>
      <c r="CB30" s="91"/>
      <c r="CC30" s="92"/>
      <c r="CD30" s="145"/>
      <c r="CE30" s="97"/>
      <c r="CF30" s="91"/>
      <c r="CG30" s="92"/>
      <c r="CH30" s="91"/>
      <c r="CI30" s="92"/>
      <c r="CJ30" s="91"/>
      <c r="CK30" s="92"/>
      <c r="CL30" s="150"/>
      <c r="CM30" s="92"/>
      <c r="CN30" s="150"/>
      <c r="CO30" s="91"/>
      <c r="CP30" s="91"/>
      <c r="CQ30" s="92"/>
      <c r="CR30" s="133"/>
      <c r="CS30" s="64"/>
      <c r="CT30" s="114"/>
      <c r="CU30" s="92"/>
      <c r="CV30" s="114"/>
      <c r="CW30" s="92"/>
      <c r="CX30" s="92"/>
      <c r="CY30" s="92"/>
      <c r="CZ30" s="46"/>
      <c r="DA30" s="45"/>
    </row>
    <row r="31" spans="1:107" s="25" customFormat="1" ht="19" customHeight="1" x14ac:dyDescent="0.25">
      <c r="A31" s="377"/>
      <c r="B31" s="343"/>
      <c r="C31" s="344" t="s">
        <v>21</v>
      </c>
      <c r="D31" s="345" t="s">
        <v>296</v>
      </c>
      <c r="E31" s="385"/>
      <c r="F31" s="151" t="s">
        <v>296</v>
      </c>
      <c r="G31" s="151"/>
      <c r="H31" s="151" t="s">
        <v>296</v>
      </c>
      <c r="I31" s="349"/>
      <c r="J31" s="485" t="s">
        <v>296</v>
      </c>
      <c r="K31" s="484"/>
      <c r="L31" s="378" t="s">
        <v>296</v>
      </c>
      <c r="M31" s="366"/>
      <c r="N31" s="375" t="s">
        <v>296</v>
      </c>
      <c r="O31" s="169"/>
      <c r="P31" s="352" t="s">
        <v>296</v>
      </c>
      <c r="Q31" s="353"/>
      <c r="R31" s="352" t="s">
        <v>296</v>
      </c>
      <c r="S31" s="135"/>
      <c r="T31" s="352" t="s">
        <v>296</v>
      </c>
      <c r="U31" s="356"/>
      <c r="V31" s="352" t="s">
        <v>296</v>
      </c>
      <c r="W31" s="358"/>
      <c r="X31" s="352" t="s">
        <v>296</v>
      </c>
      <c r="Y31" s="349"/>
      <c r="Z31" s="352" t="s">
        <v>296</v>
      </c>
      <c r="AA31" s="142"/>
      <c r="AB31" s="352" t="s">
        <v>296</v>
      </c>
      <c r="AC31" s="142"/>
      <c r="AD31" s="361" t="s">
        <v>296</v>
      </c>
      <c r="AE31" s="142"/>
      <c r="AF31" s="361" t="s">
        <v>296</v>
      </c>
      <c r="AG31" s="55"/>
      <c r="AH31" s="361" t="s">
        <v>296</v>
      </c>
      <c r="AI31" s="142"/>
      <c r="AJ31" s="361" t="s">
        <v>296</v>
      </c>
      <c r="AK31" s="104"/>
      <c r="AL31" s="361" t="s">
        <v>296</v>
      </c>
      <c r="AM31" s="142"/>
      <c r="AN31" s="485" t="s">
        <v>296</v>
      </c>
      <c r="AO31" s="497"/>
      <c r="AP31" s="361" t="s">
        <v>296</v>
      </c>
      <c r="AQ31" s="142"/>
      <c r="AR31" s="485" t="s">
        <v>296</v>
      </c>
      <c r="AS31" s="497"/>
      <c r="AT31" s="485" t="s">
        <v>296</v>
      </c>
      <c r="AU31" s="497"/>
      <c r="AV31" s="361" t="s">
        <v>296</v>
      </c>
      <c r="AW31" s="142"/>
      <c r="AX31" s="361" t="s">
        <v>296</v>
      </c>
      <c r="AY31" s="366"/>
      <c r="AZ31" s="361" t="s">
        <v>296</v>
      </c>
      <c r="BA31" s="366"/>
      <c r="BB31" s="361" t="s">
        <v>296</v>
      </c>
      <c r="BC31" s="142"/>
      <c r="BD31" s="361" t="s">
        <v>296</v>
      </c>
      <c r="BE31" s="353"/>
      <c r="BF31" s="359" t="s">
        <v>296</v>
      </c>
      <c r="BG31" s="142"/>
      <c r="BH31" s="361" t="s">
        <v>296</v>
      </c>
      <c r="BI31" s="142"/>
      <c r="BJ31" s="361" t="s">
        <v>296</v>
      </c>
      <c r="BK31" s="360"/>
      <c r="BL31" s="361" t="s">
        <v>296</v>
      </c>
      <c r="BM31" s="142"/>
      <c r="BN31" s="485" t="s">
        <v>296</v>
      </c>
      <c r="BO31" s="497"/>
      <c r="BP31" s="361" t="s">
        <v>296</v>
      </c>
      <c r="BQ31" s="373"/>
      <c r="BR31" s="359" t="s">
        <v>296</v>
      </c>
      <c r="BS31" s="142"/>
      <c r="BT31" s="361" t="s">
        <v>296</v>
      </c>
      <c r="BU31" s="142"/>
      <c r="BV31" s="361" t="s">
        <v>296</v>
      </c>
      <c r="BW31" s="142"/>
      <c r="BX31" s="485" t="s">
        <v>296</v>
      </c>
      <c r="BY31" s="497"/>
      <c r="BZ31" s="361" t="s">
        <v>296</v>
      </c>
      <c r="CA31" s="142"/>
      <c r="CB31" s="361" t="s">
        <v>296</v>
      </c>
      <c r="CC31" s="142"/>
      <c r="CD31" s="361" t="s">
        <v>296</v>
      </c>
      <c r="CE31" s="169"/>
      <c r="CF31" s="361" t="s">
        <v>296</v>
      </c>
      <c r="CG31" s="142"/>
      <c r="CH31" s="361" t="s">
        <v>296</v>
      </c>
      <c r="CI31" s="142"/>
      <c r="CJ31" s="361" t="s">
        <v>296</v>
      </c>
      <c r="CK31" s="142"/>
      <c r="CL31" s="361" t="s">
        <v>296</v>
      </c>
      <c r="CM31" s="142"/>
      <c r="CN31" s="361" t="s">
        <v>296</v>
      </c>
      <c r="CO31" s="142"/>
      <c r="CP31" s="361" t="s">
        <v>296</v>
      </c>
      <c r="CQ31" s="142"/>
      <c r="CR31" s="361" t="s">
        <v>296</v>
      </c>
      <c r="CS31" s="366"/>
      <c r="CT31" s="361" t="s">
        <v>296</v>
      </c>
      <c r="CU31" s="142"/>
      <c r="CV31" s="361" t="s">
        <v>296</v>
      </c>
      <c r="CW31" s="142"/>
      <c r="CX31" s="361" t="s">
        <v>296</v>
      </c>
      <c r="CY31" s="142"/>
      <c r="CZ31" s="361" t="s">
        <v>296</v>
      </c>
      <c r="DA31" s="55"/>
    </row>
    <row r="32" spans="1:107" s="184" customFormat="1" ht="19" customHeight="1" x14ac:dyDescent="0.25">
      <c r="A32" s="205">
        <v>485</v>
      </c>
      <c r="B32" s="5">
        <v>14</v>
      </c>
      <c r="C32" s="6" t="s">
        <v>22</v>
      </c>
      <c r="D32" s="29" t="s">
        <v>6</v>
      </c>
      <c r="E32" s="27"/>
      <c r="F32" s="46" t="s">
        <v>2</v>
      </c>
      <c r="G32" s="46"/>
      <c r="H32" s="197" t="s">
        <v>6</v>
      </c>
      <c r="I32" s="88"/>
      <c r="J32" s="481">
        <v>5.6</v>
      </c>
      <c r="K32" s="482" t="s">
        <v>1887</v>
      </c>
      <c r="L32" s="60" t="s">
        <v>6</v>
      </c>
      <c r="M32" s="64"/>
      <c r="N32" s="145" t="s">
        <v>6</v>
      </c>
      <c r="O32" s="97"/>
      <c r="P32" s="199">
        <v>6.35</v>
      </c>
      <c r="Q32" s="125" t="s">
        <v>371</v>
      </c>
      <c r="R32" s="181" t="s">
        <v>6</v>
      </c>
      <c r="S32" s="208" t="s">
        <v>1854</v>
      </c>
      <c r="T32" s="203" t="s">
        <v>6</v>
      </c>
      <c r="U32" s="219" t="s">
        <v>1821</v>
      </c>
      <c r="V32" s="79" t="s">
        <v>6</v>
      </c>
      <c r="W32" s="80" t="s">
        <v>429</v>
      </c>
      <c r="X32" s="186">
        <v>4</v>
      </c>
      <c r="Y32" s="88" t="s">
        <v>481</v>
      </c>
      <c r="Z32" s="133">
        <v>4</v>
      </c>
      <c r="AA32" s="92" t="s">
        <v>512</v>
      </c>
      <c r="AB32" s="91" t="s">
        <v>6</v>
      </c>
      <c r="AC32" s="92"/>
      <c r="AD32" s="96" t="s">
        <v>6</v>
      </c>
      <c r="AE32" s="92"/>
      <c r="AF32" s="46" t="s">
        <v>6</v>
      </c>
      <c r="AG32" s="45"/>
      <c r="AH32" s="91" t="s">
        <v>6</v>
      </c>
      <c r="AI32" s="92"/>
      <c r="AJ32" s="133" t="s">
        <v>6</v>
      </c>
      <c r="AK32" s="102"/>
      <c r="AL32" s="91" t="s">
        <v>6</v>
      </c>
      <c r="AM32" s="92"/>
      <c r="AN32" s="481" t="s">
        <v>6</v>
      </c>
      <c r="AO32" s="498"/>
      <c r="AP32" s="114" t="s">
        <v>6</v>
      </c>
      <c r="AQ32" s="92"/>
      <c r="AR32" s="481" t="s">
        <v>6</v>
      </c>
      <c r="AS32" s="498"/>
      <c r="AT32" s="481" t="s">
        <v>6</v>
      </c>
      <c r="AU32" s="498"/>
      <c r="AV32" s="115" t="s">
        <v>6</v>
      </c>
      <c r="AW32" s="92"/>
      <c r="AX32" s="168" t="s">
        <v>6</v>
      </c>
      <c r="AY32" s="64"/>
      <c r="AZ32" s="91" t="s">
        <v>6</v>
      </c>
      <c r="BA32" s="64"/>
      <c r="BB32" s="119">
        <v>4.2249999999999996</v>
      </c>
      <c r="BC32" s="92"/>
      <c r="BD32" s="124" t="s">
        <v>2</v>
      </c>
      <c r="BE32" s="125"/>
      <c r="BF32" s="130" t="s">
        <v>6</v>
      </c>
      <c r="BG32" s="92"/>
      <c r="BH32" s="114" t="s">
        <v>295</v>
      </c>
      <c r="BI32" s="92" t="s">
        <v>928</v>
      </c>
      <c r="BJ32" s="91" t="s">
        <v>2</v>
      </c>
      <c r="BK32" s="91"/>
      <c r="BL32" s="91" t="s">
        <v>6</v>
      </c>
      <c r="BM32" s="92" t="s">
        <v>963</v>
      </c>
      <c r="BN32" s="481">
        <v>5.125</v>
      </c>
      <c r="BO32" s="498" t="s">
        <v>2071</v>
      </c>
      <c r="BP32" s="220">
        <v>4</v>
      </c>
      <c r="BQ32" s="201"/>
      <c r="BR32" s="91" t="s">
        <v>6</v>
      </c>
      <c r="BS32" s="92"/>
      <c r="BT32" s="91" t="s">
        <v>6</v>
      </c>
      <c r="BU32" s="92"/>
      <c r="BV32" s="79">
        <v>5.75</v>
      </c>
      <c r="BW32" s="92"/>
      <c r="BX32" s="505">
        <v>4.5</v>
      </c>
      <c r="BY32" s="498" t="s">
        <v>2113</v>
      </c>
      <c r="BZ32" s="114" t="s">
        <v>2</v>
      </c>
      <c r="CA32" s="92"/>
      <c r="CB32" s="91" t="s">
        <v>6</v>
      </c>
      <c r="CC32" s="92"/>
      <c r="CD32" s="145">
        <v>7</v>
      </c>
      <c r="CE32" s="97" t="s">
        <v>2362</v>
      </c>
      <c r="CF32" s="91" t="s">
        <v>6</v>
      </c>
      <c r="CG32" s="92"/>
      <c r="CH32" s="91">
        <v>4.5</v>
      </c>
      <c r="CI32" s="92"/>
      <c r="CJ32" s="91" t="s">
        <v>6</v>
      </c>
      <c r="CK32" s="92"/>
      <c r="CL32" s="150" t="s">
        <v>6</v>
      </c>
      <c r="CM32" s="92"/>
      <c r="CN32" s="150">
        <v>4.7</v>
      </c>
      <c r="CO32" s="92" t="s">
        <v>1614</v>
      </c>
      <c r="CP32" s="91" t="s">
        <v>6</v>
      </c>
      <c r="CQ32" s="92"/>
      <c r="CR32" s="133" t="s">
        <v>6</v>
      </c>
      <c r="CS32" s="64"/>
      <c r="CT32" s="152">
        <v>1.9259999999999999</v>
      </c>
      <c r="CU32" s="92" t="s">
        <v>1493</v>
      </c>
      <c r="CV32" s="114" t="s">
        <v>6</v>
      </c>
      <c r="CW32" s="92" t="s">
        <v>1530</v>
      </c>
      <c r="CX32" s="92" t="s">
        <v>6</v>
      </c>
      <c r="CY32" s="92"/>
      <c r="CZ32" s="46">
        <v>4</v>
      </c>
      <c r="DA32" s="45" t="s">
        <v>2184</v>
      </c>
      <c r="DB32" s="510" t="s">
        <v>2</v>
      </c>
      <c r="DC32" s="184">
        <f t="shared" ref="DC32:DC36" si="3">COUNT(D32:CZ32)</f>
        <v>14</v>
      </c>
    </row>
    <row r="33" spans="1:107" s="184" customFormat="1" ht="19" customHeight="1" x14ac:dyDescent="0.25">
      <c r="A33" s="205">
        <v>485113</v>
      </c>
      <c r="B33" s="5">
        <v>15</v>
      </c>
      <c r="C33" s="6" t="s">
        <v>23</v>
      </c>
      <c r="D33" s="29" t="s">
        <v>6</v>
      </c>
      <c r="E33" s="27"/>
      <c r="F33" s="46" t="s">
        <v>2</v>
      </c>
      <c r="G33" s="46"/>
      <c r="H33" s="197" t="s">
        <v>6</v>
      </c>
      <c r="I33" s="88"/>
      <c r="J33" s="481" t="s">
        <v>6</v>
      </c>
      <c r="K33" s="482"/>
      <c r="L33" s="60" t="s">
        <v>6</v>
      </c>
      <c r="M33" s="64"/>
      <c r="N33" s="145" t="s">
        <v>6</v>
      </c>
      <c r="O33" s="97"/>
      <c r="P33" s="199" t="s">
        <v>6</v>
      </c>
      <c r="Q33" s="125"/>
      <c r="R33" s="181" t="s">
        <v>6</v>
      </c>
      <c r="S33" s="208" t="s">
        <v>1854</v>
      </c>
      <c r="T33" s="203" t="s">
        <v>6</v>
      </c>
      <c r="U33" s="219" t="s">
        <v>1821</v>
      </c>
      <c r="V33" s="79" t="s">
        <v>6</v>
      </c>
      <c r="W33" s="80" t="s">
        <v>429</v>
      </c>
      <c r="X33" s="186">
        <v>4</v>
      </c>
      <c r="Y33" s="88" t="s">
        <v>481</v>
      </c>
      <c r="Z33" s="133">
        <v>4</v>
      </c>
      <c r="AA33" s="92" t="s">
        <v>513</v>
      </c>
      <c r="AB33" s="91" t="s">
        <v>6</v>
      </c>
      <c r="AC33" s="92"/>
      <c r="AD33" s="96" t="s">
        <v>6</v>
      </c>
      <c r="AE33" s="92"/>
      <c r="AF33" s="46" t="s">
        <v>6</v>
      </c>
      <c r="AG33" s="45"/>
      <c r="AH33" s="91" t="s">
        <v>6</v>
      </c>
      <c r="AI33" s="92" t="s">
        <v>2</v>
      </c>
      <c r="AJ33" s="133" t="s">
        <v>6</v>
      </c>
      <c r="AK33" s="102" t="s">
        <v>2</v>
      </c>
      <c r="AL33" s="91" t="s">
        <v>6</v>
      </c>
      <c r="AM33" s="92"/>
      <c r="AN33" s="481" t="s">
        <v>6</v>
      </c>
      <c r="AO33" s="498" t="s">
        <v>2</v>
      </c>
      <c r="AP33" s="114" t="s">
        <v>6</v>
      </c>
      <c r="AQ33" s="92"/>
      <c r="AR33" s="481" t="s">
        <v>6</v>
      </c>
      <c r="AS33" s="498"/>
      <c r="AT33" s="481" t="s">
        <v>6</v>
      </c>
      <c r="AU33" s="498"/>
      <c r="AV33" s="115" t="s">
        <v>6</v>
      </c>
      <c r="AW33" s="92"/>
      <c r="AX33" s="168" t="s">
        <v>6</v>
      </c>
      <c r="AY33" s="64"/>
      <c r="AZ33" s="91" t="s">
        <v>6</v>
      </c>
      <c r="BA33" s="64"/>
      <c r="BB33" s="119" t="s">
        <v>6</v>
      </c>
      <c r="BC33" s="92"/>
      <c r="BD33" s="124" t="s">
        <v>2</v>
      </c>
      <c r="BE33" s="125"/>
      <c r="BF33" s="130" t="s">
        <v>6</v>
      </c>
      <c r="BG33" s="92"/>
      <c r="BH33" s="114" t="s">
        <v>295</v>
      </c>
      <c r="BI33" s="92" t="s">
        <v>928</v>
      </c>
      <c r="BJ33" s="91" t="s">
        <v>2</v>
      </c>
      <c r="BK33" s="91"/>
      <c r="BL33" s="91" t="s">
        <v>6</v>
      </c>
      <c r="BM33" s="92"/>
      <c r="BN33" s="481">
        <v>5.125</v>
      </c>
      <c r="BO33" s="498" t="s">
        <v>2072</v>
      </c>
      <c r="BP33" s="136" t="s">
        <v>6</v>
      </c>
      <c r="BQ33" s="201"/>
      <c r="BR33" s="133" t="s">
        <v>6</v>
      </c>
      <c r="BS33" s="92" t="s">
        <v>1047</v>
      </c>
      <c r="BT33" s="91" t="s">
        <v>6</v>
      </c>
      <c r="BU33" s="92"/>
      <c r="BV33" s="91" t="s">
        <v>6</v>
      </c>
      <c r="BW33" s="92" t="s">
        <v>1130</v>
      </c>
      <c r="BX33" s="505" t="s">
        <v>6</v>
      </c>
      <c r="BY33" s="498"/>
      <c r="BZ33" s="114"/>
      <c r="CA33" s="92"/>
      <c r="CB33" s="91" t="s">
        <v>6</v>
      </c>
      <c r="CC33" s="92"/>
      <c r="CD33" s="145" t="s">
        <v>6</v>
      </c>
      <c r="CE33" s="97" t="s">
        <v>2363</v>
      </c>
      <c r="CF33" s="91" t="s">
        <v>6</v>
      </c>
      <c r="CG33" s="92"/>
      <c r="CH33" s="91" t="s">
        <v>6</v>
      </c>
      <c r="CI33" s="92"/>
      <c r="CJ33" s="91" t="s">
        <v>6</v>
      </c>
      <c r="CK33" s="92"/>
      <c r="CL33" s="150" t="s">
        <v>6</v>
      </c>
      <c r="CM33" s="92"/>
      <c r="CN33" s="150" t="s">
        <v>6</v>
      </c>
      <c r="CO33" s="92"/>
      <c r="CP33" s="91" t="s">
        <v>6</v>
      </c>
      <c r="CQ33" s="92"/>
      <c r="CR33" s="133" t="s">
        <v>6</v>
      </c>
      <c r="CS33" s="64"/>
      <c r="CT33" s="152">
        <v>0.64200000000000002</v>
      </c>
      <c r="CU33" s="92" t="s">
        <v>1494</v>
      </c>
      <c r="CV33" s="114" t="s">
        <v>6</v>
      </c>
      <c r="CW33" s="92" t="s">
        <v>1530</v>
      </c>
      <c r="CX33" s="92" t="s">
        <v>6</v>
      </c>
      <c r="CY33" s="92"/>
      <c r="CZ33" s="46">
        <v>4</v>
      </c>
      <c r="DA33" s="45" t="s">
        <v>2184</v>
      </c>
      <c r="DB33" s="510" t="s">
        <v>2</v>
      </c>
      <c r="DC33" s="184">
        <f t="shared" si="3"/>
        <v>5</v>
      </c>
    </row>
    <row r="34" spans="1:107" s="184" customFormat="1" ht="19" customHeight="1" x14ac:dyDescent="0.25">
      <c r="A34" s="205">
        <v>48531</v>
      </c>
      <c r="B34" s="5">
        <v>16</v>
      </c>
      <c r="C34" s="6" t="s">
        <v>24</v>
      </c>
      <c r="D34" s="29" t="s">
        <v>6</v>
      </c>
      <c r="E34" s="27"/>
      <c r="F34" s="46" t="s">
        <v>2</v>
      </c>
      <c r="G34" s="46"/>
      <c r="H34" s="197" t="s">
        <v>6</v>
      </c>
      <c r="I34" s="88"/>
      <c r="J34" s="481">
        <v>5.6</v>
      </c>
      <c r="K34" s="482" t="s">
        <v>1888</v>
      </c>
      <c r="L34" s="60" t="s">
        <v>6</v>
      </c>
      <c r="M34" s="64"/>
      <c r="N34" s="145" t="s">
        <v>6</v>
      </c>
      <c r="O34" s="97"/>
      <c r="P34" s="199" t="s">
        <v>6</v>
      </c>
      <c r="Q34" s="125"/>
      <c r="R34" s="181" t="s">
        <v>6</v>
      </c>
      <c r="S34" s="208" t="s">
        <v>1854</v>
      </c>
      <c r="T34" s="203" t="s">
        <v>6</v>
      </c>
      <c r="U34" s="219" t="s">
        <v>1821</v>
      </c>
      <c r="V34" s="79" t="s">
        <v>6</v>
      </c>
      <c r="W34" s="80" t="s">
        <v>429</v>
      </c>
      <c r="X34" s="85">
        <v>4</v>
      </c>
      <c r="Y34" s="88"/>
      <c r="Z34" s="91">
        <v>4</v>
      </c>
      <c r="AA34" s="92"/>
      <c r="AB34" s="91" t="s">
        <v>6</v>
      </c>
      <c r="AC34" s="92"/>
      <c r="AD34" s="96" t="s">
        <v>6</v>
      </c>
      <c r="AE34" s="92"/>
      <c r="AF34" s="46" t="s">
        <v>6</v>
      </c>
      <c r="AG34" s="45"/>
      <c r="AH34" s="91" t="s">
        <v>6</v>
      </c>
      <c r="AI34" s="129" t="s">
        <v>623</v>
      </c>
      <c r="AJ34" s="133" t="s">
        <v>6</v>
      </c>
      <c r="AK34" s="102"/>
      <c r="AL34" s="91" t="s">
        <v>6</v>
      </c>
      <c r="AM34" s="92"/>
      <c r="AN34" s="481" t="s">
        <v>6</v>
      </c>
      <c r="AO34" s="498"/>
      <c r="AP34" s="114" t="s">
        <v>6</v>
      </c>
      <c r="AQ34" s="92"/>
      <c r="AR34" s="481" t="s">
        <v>6</v>
      </c>
      <c r="AS34" s="498"/>
      <c r="AT34" s="481" t="s">
        <v>6</v>
      </c>
      <c r="AU34" s="498"/>
      <c r="AV34" s="115" t="s">
        <v>6</v>
      </c>
      <c r="AW34" s="92"/>
      <c r="AX34" s="168" t="s">
        <v>6</v>
      </c>
      <c r="AY34" s="64"/>
      <c r="AZ34" s="91" t="s">
        <v>6</v>
      </c>
      <c r="BA34" s="64"/>
      <c r="BB34" s="119" t="s">
        <v>6</v>
      </c>
      <c r="BC34" s="92"/>
      <c r="BD34" s="124" t="s">
        <v>2</v>
      </c>
      <c r="BE34" s="125"/>
      <c r="BF34" s="130" t="s">
        <v>6</v>
      </c>
      <c r="BG34" s="92"/>
      <c r="BH34" s="114" t="s">
        <v>295</v>
      </c>
      <c r="BI34" s="92" t="s">
        <v>928</v>
      </c>
      <c r="BJ34" s="91" t="s">
        <v>2</v>
      </c>
      <c r="BK34" s="91"/>
      <c r="BL34" s="91" t="s">
        <v>6</v>
      </c>
      <c r="BM34" s="92"/>
      <c r="BN34" s="481">
        <v>5.125</v>
      </c>
      <c r="BO34" s="498" t="s">
        <v>2073</v>
      </c>
      <c r="BP34" s="136" t="s">
        <v>6</v>
      </c>
      <c r="BQ34" s="201"/>
      <c r="BR34" s="91" t="s">
        <v>6</v>
      </c>
      <c r="BS34" s="92"/>
      <c r="BT34" s="91" t="s">
        <v>6</v>
      </c>
      <c r="BU34" s="92"/>
      <c r="BV34" s="79">
        <v>5.75</v>
      </c>
      <c r="BW34" s="92"/>
      <c r="BX34" s="505" t="s">
        <v>6</v>
      </c>
      <c r="BY34" s="498"/>
      <c r="BZ34" s="114"/>
      <c r="CA34" s="92"/>
      <c r="CB34" s="91" t="s">
        <v>6</v>
      </c>
      <c r="CC34" s="92"/>
      <c r="CD34" s="145">
        <v>7</v>
      </c>
      <c r="CE34" s="97"/>
      <c r="CF34" s="91" t="s">
        <v>6</v>
      </c>
      <c r="CG34" s="92"/>
      <c r="CH34" s="91">
        <v>4.5</v>
      </c>
      <c r="CI34" s="92"/>
      <c r="CJ34" s="91" t="s">
        <v>6</v>
      </c>
      <c r="CK34" s="92"/>
      <c r="CL34" s="150" t="s">
        <v>6</v>
      </c>
      <c r="CM34" s="92"/>
      <c r="CN34" s="150" t="s">
        <v>6</v>
      </c>
      <c r="CO34" s="92"/>
      <c r="CP34" s="91" t="s">
        <v>6</v>
      </c>
      <c r="CQ34" s="92"/>
      <c r="CR34" s="133" t="s">
        <v>6</v>
      </c>
      <c r="CS34" s="64"/>
      <c r="CT34" s="152">
        <v>0.64200000000000002</v>
      </c>
      <c r="CU34" s="92" t="s">
        <v>1494</v>
      </c>
      <c r="CV34" s="114" t="s">
        <v>6</v>
      </c>
      <c r="CW34" s="92" t="s">
        <v>1530</v>
      </c>
      <c r="CX34" s="92" t="s">
        <v>6</v>
      </c>
      <c r="CY34" s="92"/>
      <c r="CZ34" s="46">
        <v>4</v>
      </c>
      <c r="DA34" s="45" t="s">
        <v>2184</v>
      </c>
      <c r="DB34" s="510" t="s">
        <v>2</v>
      </c>
      <c r="DC34" s="184">
        <f t="shared" si="3"/>
        <v>9</v>
      </c>
    </row>
    <row r="35" spans="1:107" s="184" customFormat="1" ht="19" customHeight="1" x14ac:dyDescent="0.25">
      <c r="A35" s="205">
        <v>492</v>
      </c>
      <c r="B35" s="5">
        <v>17</v>
      </c>
      <c r="C35" s="6" t="s">
        <v>25</v>
      </c>
      <c r="D35" s="29" t="s">
        <v>6</v>
      </c>
      <c r="E35" s="27"/>
      <c r="F35" s="46"/>
      <c r="G35" s="46"/>
      <c r="H35" s="197" t="s">
        <v>6</v>
      </c>
      <c r="I35" s="88"/>
      <c r="J35" s="481">
        <v>5.6</v>
      </c>
      <c r="K35" s="482" t="s">
        <v>1888</v>
      </c>
      <c r="L35" s="60" t="s">
        <v>6</v>
      </c>
      <c r="M35" s="64" t="s">
        <v>305</v>
      </c>
      <c r="N35" s="145" t="s">
        <v>6</v>
      </c>
      <c r="O35" s="97"/>
      <c r="P35" s="199" t="s">
        <v>6</v>
      </c>
      <c r="Q35" s="125" t="s">
        <v>420</v>
      </c>
      <c r="R35" s="181">
        <v>0.39800000000000002</v>
      </c>
      <c r="S35" s="88" t="s">
        <v>1852</v>
      </c>
      <c r="T35" s="203">
        <v>5.75</v>
      </c>
      <c r="U35" s="188" t="s">
        <v>1822</v>
      </c>
      <c r="V35" s="79" t="s">
        <v>6</v>
      </c>
      <c r="W35" s="80" t="s">
        <v>429</v>
      </c>
      <c r="X35" s="85" t="s">
        <v>6</v>
      </c>
      <c r="Y35" s="88"/>
      <c r="Z35" s="91">
        <v>4</v>
      </c>
      <c r="AA35" s="92" t="s">
        <v>514</v>
      </c>
      <c r="AB35" s="91" t="s">
        <v>6</v>
      </c>
      <c r="AC35" s="92"/>
      <c r="AD35" s="96" t="s">
        <v>6</v>
      </c>
      <c r="AE35" s="92"/>
      <c r="AF35" s="46" t="s">
        <v>6</v>
      </c>
      <c r="AG35" s="45"/>
      <c r="AH35" s="91" t="s">
        <v>6</v>
      </c>
      <c r="AI35" s="92"/>
      <c r="AJ35" s="133" t="s">
        <v>6</v>
      </c>
      <c r="AK35" s="102"/>
      <c r="AL35" s="91" t="s">
        <v>6</v>
      </c>
      <c r="AM35" s="92"/>
      <c r="AN35" s="481" t="s">
        <v>6</v>
      </c>
      <c r="AO35" s="498"/>
      <c r="AP35" s="114" t="s">
        <v>6</v>
      </c>
      <c r="AQ35" s="92"/>
      <c r="AR35" s="481" t="s">
        <v>6</v>
      </c>
      <c r="AS35" s="498"/>
      <c r="AT35" s="481" t="s">
        <v>6</v>
      </c>
      <c r="AU35" s="498"/>
      <c r="AV35" s="115" t="s">
        <v>6</v>
      </c>
      <c r="AW35" s="92"/>
      <c r="AX35" s="168" t="s">
        <v>6</v>
      </c>
      <c r="AY35" s="64"/>
      <c r="AZ35" s="91" t="s">
        <v>6</v>
      </c>
      <c r="BA35" s="64"/>
      <c r="BB35" s="119" t="s">
        <v>6</v>
      </c>
      <c r="BC35" s="92"/>
      <c r="BD35" s="124" t="s">
        <v>2</v>
      </c>
      <c r="BE35" s="125"/>
      <c r="BF35" s="130" t="s">
        <v>6</v>
      </c>
      <c r="BG35" s="92"/>
      <c r="BH35" s="114" t="s">
        <v>6</v>
      </c>
      <c r="BI35" s="92"/>
      <c r="BJ35" s="91"/>
      <c r="BK35" s="91"/>
      <c r="BL35" s="91" t="s">
        <v>6</v>
      </c>
      <c r="BM35" s="92"/>
      <c r="BN35" s="481">
        <v>5.125</v>
      </c>
      <c r="BO35" s="498" t="s">
        <v>2074</v>
      </c>
      <c r="BP35" s="136" t="s">
        <v>6</v>
      </c>
      <c r="BQ35" s="201" t="s">
        <v>1018</v>
      </c>
      <c r="BR35" s="91" t="s">
        <v>6</v>
      </c>
      <c r="BS35" s="92"/>
      <c r="BT35" s="91" t="s">
        <v>6</v>
      </c>
      <c r="BU35" s="92"/>
      <c r="BV35" s="91" t="s">
        <v>6</v>
      </c>
      <c r="BW35" s="92"/>
      <c r="BX35" s="505" t="s">
        <v>6</v>
      </c>
      <c r="BY35" s="498"/>
      <c r="BZ35" s="114"/>
      <c r="CA35" s="92"/>
      <c r="CB35" s="91" t="s">
        <v>6</v>
      </c>
      <c r="CC35" s="92" t="s">
        <v>1198</v>
      </c>
      <c r="CD35" s="145" t="s">
        <v>6</v>
      </c>
      <c r="CE35" s="97"/>
      <c r="CF35" s="91" t="s">
        <v>6</v>
      </c>
      <c r="CG35" s="92"/>
      <c r="CH35" s="91" t="s">
        <v>6</v>
      </c>
      <c r="CI35" s="92"/>
      <c r="CJ35" s="91" t="s">
        <v>6</v>
      </c>
      <c r="CK35" s="92"/>
      <c r="CL35" s="221" t="s">
        <v>6</v>
      </c>
      <c r="CM35" s="156" t="s">
        <v>1417</v>
      </c>
      <c r="CN35" s="150" t="s">
        <v>6</v>
      </c>
      <c r="CO35" s="92"/>
      <c r="CP35" s="91" t="s">
        <v>6</v>
      </c>
      <c r="CQ35" s="92"/>
      <c r="CR35" s="133" t="s">
        <v>6</v>
      </c>
      <c r="CS35" s="64"/>
      <c r="CT35" s="152">
        <v>1.9259999999999999</v>
      </c>
      <c r="CU35" s="92" t="s">
        <v>1493</v>
      </c>
      <c r="CV35" s="114" t="s">
        <v>6</v>
      </c>
      <c r="CW35" s="92" t="s">
        <v>1530</v>
      </c>
      <c r="CX35" s="92" t="s">
        <v>6</v>
      </c>
      <c r="CY35" s="92"/>
      <c r="CZ35" s="46" t="s">
        <v>6</v>
      </c>
      <c r="DA35" s="45" t="s">
        <v>2185</v>
      </c>
      <c r="DB35" s="510" t="s">
        <v>2</v>
      </c>
      <c r="DC35" s="184">
        <f t="shared" si="3"/>
        <v>6</v>
      </c>
    </row>
    <row r="36" spans="1:107" s="184" customFormat="1" ht="19" customHeight="1" x14ac:dyDescent="0.25">
      <c r="A36" s="205">
        <v>492</v>
      </c>
      <c r="B36" s="5">
        <v>18</v>
      </c>
      <c r="C36" s="6" t="s">
        <v>26</v>
      </c>
      <c r="D36" s="29" t="s">
        <v>6</v>
      </c>
      <c r="E36" s="27"/>
      <c r="F36" s="46"/>
      <c r="G36" s="46"/>
      <c r="H36" s="197" t="s">
        <v>6</v>
      </c>
      <c r="I36" s="88"/>
      <c r="J36" s="481" t="s">
        <v>6</v>
      </c>
      <c r="K36" s="482"/>
      <c r="L36" s="60" t="s">
        <v>6</v>
      </c>
      <c r="M36" s="64"/>
      <c r="N36" s="145" t="s">
        <v>6</v>
      </c>
      <c r="O36" s="97"/>
      <c r="P36" s="199" t="s">
        <v>6</v>
      </c>
      <c r="Q36" s="125"/>
      <c r="R36" s="181" t="s">
        <v>6</v>
      </c>
      <c r="S36" s="88"/>
      <c r="T36" s="203" t="s">
        <v>6</v>
      </c>
      <c r="U36" s="188"/>
      <c r="V36" s="79" t="s">
        <v>6</v>
      </c>
      <c r="W36" s="80" t="s">
        <v>429</v>
      </c>
      <c r="X36" s="85" t="s">
        <v>6</v>
      </c>
      <c r="Y36" s="88"/>
      <c r="Z36" s="91" t="s">
        <v>6</v>
      </c>
      <c r="AA36" s="92" t="s">
        <v>515</v>
      </c>
      <c r="AB36" s="91" t="s">
        <v>6</v>
      </c>
      <c r="AC36" s="92"/>
      <c r="AD36" s="96" t="s">
        <v>6</v>
      </c>
      <c r="AE36" s="92"/>
      <c r="AF36" s="46" t="s">
        <v>6</v>
      </c>
      <c r="AG36" s="45"/>
      <c r="AH36" s="91" t="s">
        <v>6</v>
      </c>
      <c r="AI36" s="92"/>
      <c r="AJ36" s="133" t="s">
        <v>6</v>
      </c>
      <c r="AK36" s="102"/>
      <c r="AL36" s="91" t="s">
        <v>6</v>
      </c>
      <c r="AM36" s="92"/>
      <c r="AN36" s="481" t="s">
        <v>6</v>
      </c>
      <c r="AO36" s="498"/>
      <c r="AP36" s="114" t="s">
        <v>6</v>
      </c>
      <c r="AQ36" s="92"/>
      <c r="AR36" s="481" t="s">
        <v>6</v>
      </c>
      <c r="AS36" s="498"/>
      <c r="AT36" s="481" t="s">
        <v>6</v>
      </c>
      <c r="AU36" s="498"/>
      <c r="AV36" s="115" t="s">
        <v>6</v>
      </c>
      <c r="AW36" s="92"/>
      <c r="AX36" s="168" t="s">
        <v>6</v>
      </c>
      <c r="AY36" s="64"/>
      <c r="AZ36" s="91" t="s">
        <v>6</v>
      </c>
      <c r="BA36" s="64"/>
      <c r="BB36" s="119" t="s">
        <v>6</v>
      </c>
      <c r="BC36" s="92"/>
      <c r="BD36" s="124" t="s">
        <v>2</v>
      </c>
      <c r="BE36" s="125"/>
      <c r="BF36" s="130" t="s">
        <v>6</v>
      </c>
      <c r="BG36" s="92"/>
      <c r="BH36" s="114" t="s">
        <v>6</v>
      </c>
      <c r="BI36" s="92"/>
      <c r="BJ36" s="91"/>
      <c r="BK36" s="91"/>
      <c r="BL36" s="91" t="s">
        <v>6</v>
      </c>
      <c r="BM36" s="92"/>
      <c r="BN36" s="481" t="s">
        <v>6</v>
      </c>
      <c r="BO36" s="498"/>
      <c r="BP36" s="136" t="s">
        <v>6</v>
      </c>
      <c r="BQ36" s="201"/>
      <c r="BR36" s="91" t="s">
        <v>6</v>
      </c>
      <c r="BS36" s="92"/>
      <c r="BT36" s="91" t="s">
        <v>6</v>
      </c>
      <c r="BU36" s="92"/>
      <c r="BV36" s="91" t="s">
        <v>6</v>
      </c>
      <c r="BW36" s="92"/>
      <c r="BX36" s="505" t="s">
        <v>6</v>
      </c>
      <c r="BY36" s="498"/>
      <c r="BZ36" s="114"/>
      <c r="CA36" s="92"/>
      <c r="CB36" s="91" t="s">
        <v>6</v>
      </c>
      <c r="CC36" s="92"/>
      <c r="CD36" s="145" t="s">
        <v>6</v>
      </c>
      <c r="CE36" s="97"/>
      <c r="CF36" s="91" t="s">
        <v>6</v>
      </c>
      <c r="CG36" s="92"/>
      <c r="CH36" s="91" t="s">
        <v>6</v>
      </c>
      <c r="CI36" s="92"/>
      <c r="CJ36" s="91" t="s">
        <v>6</v>
      </c>
      <c r="CK36" s="92"/>
      <c r="CL36" s="221" t="s">
        <v>6</v>
      </c>
      <c r="CM36" s="156" t="s">
        <v>1417</v>
      </c>
      <c r="CN36" s="150" t="s">
        <v>6</v>
      </c>
      <c r="CO36" s="92"/>
      <c r="CP36" s="91" t="s">
        <v>6</v>
      </c>
      <c r="CQ36" s="92"/>
      <c r="CR36" s="133" t="s">
        <v>6</v>
      </c>
      <c r="CS36" s="64"/>
      <c r="CT36" s="114" t="s">
        <v>6</v>
      </c>
      <c r="CU36" s="92"/>
      <c r="CV36" s="114" t="s">
        <v>6</v>
      </c>
      <c r="CW36" s="92" t="s">
        <v>1530</v>
      </c>
      <c r="CX36" s="92" t="s">
        <v>6</v>
      </c>
      <c r="CY36" s="92"/>
      <c r="CZ36" s="46" t="s">
        <v>6</v>
      </c>
      <c r="DA36" s="45" t="s">
        <v>2185</v>
      </c>
      <c r="DB36" s="510" t="s">
        <v>2</v>
      </c>
      <c r="DC36" s="184">
        <f t="shared" si="3"/>
        <v>0</v>
      </c>
    </row>
    <row r="37" spans="1:107" s="184" customFormat="1" ht="19" customHeight="1" x14ac:dyDescent="0.25">
      <c r="A37" s="205"/>
      <c r="B37" s="5"/>
      <c r="C37" s="6"/>
      <c r="D37" s="29"/>
      <c r="E37" s="27"/>
      <c r="F37" s="46"/>
      <c r="G37" s="46"/>
      <c r="H37" s="197"/>
      <c r="I37" s="88"/>
      <c r="J37" s="481"/>
      <c r="K37" s="482"/>
      <c r="L37" s="60"/>
      <c r="M37" s="64"/>
      <c r="N37" s="145"/>
      <c r="O37" s="97"/>
      <c r="P37" s="199"/>
      <c r="Q37" s="125"/>
      <c r="R37" s="181"/>
      <c r="S37" s="88"/>
      <c r="T37" s="203"/>
      <c r="U37" s="188"/>
      <c r="V37" s="79"/>
      <c r="W37" s="80"/>
      <c r="X37" s="85"/>
      <c r="Y37" s="88"/>
      <c r="Z37" s="91"/>
      <c r="AA37" s="92"/>
      <c r="AB37" s="91"/>
      <c r="AC37" s="92"/>
      <c r="AD37" s="96" t="s">
        <v>2</v>
      </c>
      <c r="AE37" s="92"/>
      <c r="AF37" s="46"/>
      <c r="AG37" s="45"/>
      <c r="AH37" s="91"/>
      <c r="AI37" s="92"/>
      <c r="AJ37" s="133"/>
      <c r="AK37" s="102"/>
      <c r="AL37" s="91"/>
      <c r="AM37" s="92"/>
      <c r="AN37" s="481"/>
      <c r="AO37" s="498"/>
      <c r="AP37" s="114"/>
      <c r="AQ37" s="92"/>
      <c r="AR37" s="481"/>
      <c r="AS37" s="498"/>
      <c r="AT37" s="481"/>
      <c r="AU37" s="498"/>
      <c r="AV37" s="115"/>
      <c r="AW37" s="92"/>
      <c r="AX37" s="168"/>
      <c r="AY37" s="64"/>
      <c r="AZ37" s="91"/>
      <c r="BA37" s="64"/>
      <c r="BB37" s="119"/>
      <c r="BC37" s="92"/>
      <c r="BD37" s="124"/>
      <c r="BE37" s="125"/>
      <c r="BF37" s="130"/>
      <c r="BG37" s="92"/>
      <c r="BH37" s="114"/>
      <c r="BI37" s="92"/>
      <c r="BJ37" s="91"/>
      <c r="BK37" s="91"/>
      <c r="BL37" s="91"/>
      <c r="BM37" s="92"/>
      <c r="BN37" s="481"/>
      <c r="BO37" s="498"/>
      <c r="BP37" s="136"/>
      <c r="BQ37" s="201"/>
      <c r="BR37" s="91"/>
      <c r="BS37" s="92"/>
      <c r="BT37" s="91"/>
      <c r="BU37" s="92"/>
      <c r="BV37" s="91"/>
      <c r="BW37" s="92"/>
      <c r="BX37" s="505"/>
      <c r="BY37" s="498"/>
      <c r="BZ37" s="114"/>
      <c r="CA37" s="92"/>
      <c r="CB37" s="91"/>
      <c r="CC37" s="92"/>
      <c r="CD37" s="145"/>
      <c r="CE37" s="97"/>
      <c r="CF37" s="91"/>
      <c r="CG37" s="92"/>
      <c r="CH37" s="91"/>
      <c r="CI37" s="92"/>
      <c r="CJ37" s="91"/>
      <c r="CK37" s="92"/>
      <c r="CL37" s="150"/>
      <c r="CM37" s="92"/>
      <c r="CN37" s="150"/>
      <c r="CO37" s="92"/>
      <c r="CP37" s="91"/>
      <c r="CQ37" s="92"/>
      <c r="CR37" s="133"/>
      <c r="CS37" s="64"/>
      <c r="CT37" s="114"/>
      <c r="CU37" s="92"/>
      <c r="CV37" s="114"/>
      <c r="CW37" s="92"/>
      <c r="CX37" s="92"/>
      <c r="CY37" s="92"/>
      <c r="CZ37" s="46"/>
      <c r="DA37" s="45"/>
    </row>
    <row r="38" spans="1:107" s="25" customFormat="1" ht="19" customHeight="1" x14ac:dyDescent="0.25">
      <c r="A38" s="377"/>
      <c r="B38" s="343"/>
      <c r="C38" s="344" t="s">
        <v>27</v>
      </c>
      <c r="D38" s="345" t="s">
        <v>296</v>
      </c>
      <c r="E38" s="346"/>
      <c r="F38" s="151" t="s">
        <v>296</v>
      </c>
      <c r="G38" s="151"/>
      <c r="H38" s="151" t="s">
        <v>296</v>
      </c>
      <c r="I38" s="349"/>
      <c r="J38" s="485" t="s">
        <v>296</v>
      </c>
      <c r="K38" s="484"/>
      <c r="L38" s="378" t="s">
        <v>296</v>
      </c>
      <c r="M38" s="366"/>
      <c r="N38" s="375" t="s">
        <v>296</v>
      </c>
      <c r="O38" s="169"/>
      <c r="P38" s="352" t="s">
        <v>296</v>
      </c>
      <c r="Q38" s="353"/>
      <c r="R38" s="352" t="s">
        <v>296</v>
      </c>
      <c r="S38" s="349"/>
      <c r="T38" s="352" t="s">
        <v>296</v>
      </c>
      <c r="U38" s="356"/>
      <c r="V38" s="352" t="s">
        <v>296</v>
      </c>
      <c r="W38" s="358"/>
      <c r="X38" s="352" t="s">
        <v>296</v>
      </c>
      <c r="Y38" s="349"/>
      <c r="Z38" s="352" t="s">
        <v>296</v>
      </c>
      <c r="AA38" s="142"/>
      <c r="AB38" s="352" t="s">
        <v>296</v>
      </c>
      <c r="AC38" s="142"/>
      <c r="AD38" s="361" t="s">
        <v>296</v>
      </c>
      <c r="AE38" s="142"/>
      <c r="AF38" s="361" t="s">
        <v>296</v>
      </c>
      <c r="AG38" s="55"/>
      <c r="AH38" s="361" t="s">
        <v>296</v>
      </c>
      <c r="AI38" s="142"/>
      <c r="AJ38" s="361" t="s">
        <v>296</v>
      </c>
      <c r="AK38" s="104"/>
      <c r="AL38" s="361" t="s">
        <v>296</v>
      </c>
      <c r="AM38" s="142"/>
      <c r="AN38" s="485" t="s">
        <v>296</v>
      </c>
      <c r="AO38" s="497"/>
      <c r="AP38" s="361" t="s">
        <v>296</v>
      </c>
      <c r="AQ38" s="142"/>
      <c r="AR38" s="485" t="s">
        <v>296</v>
      </c>
      <c r="AS38" s="497"/>
      <c r="AT38" s="485" t="s">
        <v>296</v>
      </c>
      <c r="AU38" s="497"/>
      <c r="AV38" s="361" t="s">
        <v>296</v>
      </c>
      <c r="AW38" s="142"/>
      <c r="AX38" s="361" t="s">
        <v>296</v>
      </c>
      <c r="AY38" s="366"/>
      <c r="AZ38" s="361" t="s">
        <v>296</v>
      </c>
      <c r="BA38" s="386"/>
      <c r="BB38" s="361" t="s">
        <v>296</v>
      </c>
      <c r="BC38" s="142"/>
      <c r="BD38" s="361" t="s">
        <v>296</v>
      </c>
      <c r="BE38" s="353"/>
      <c r="BF38" s="359" t="s">
        <v>296</v>
      </c>
      <c r="BG38" s="142"/>
      <c r="BH38" s="361" t="s">
        <v>296</v>
      </c>
      <c r="BI38" s="142"/>
      <c r="BJ38" s="361" t="s">
        <v>296</v>
      </c>
      <c r="BK38" s="360"/>
      <c r="BL38" s="361" t="s">
        <v>296</v>
      </c>
      <c r="BM38" s="142"/>
      <c r="BN38" s="485" t="s">
        <v>296</v>
      </c>
      <c r="BO38" s="497"/>
      <c r="BP38" s="361" t="s">
        <v>296</v>
      </c>
      <c r="BQ38" s="373"/>
      <c r="BR38" s="359" t="s">
        <v>296</v>
      </c>
      <c r="BS38" s="142"/>
      <c r="BT38" s="361" t="s">
        <v>296</v>
      </c>
      <c r="BU38" s="142"/>
      <c r="BV38" s="361" t="s">
        <v>296</v>
      </c>
      <c r="BW38" s="142"/>
      <c r="BX38" s="485" t="s">
        <v>296</v>
      </c>
      <c r="BY38" s="497"/>
      <c r="BZ38" s="361" t="s">
        <v>296</v>
      </c>
      <c r="CA38" s="142"/>
      <c r="CB38" s="361" t="s">
        <v>296</v>
      </c>
      <c r="CC38" s="142"/>
      <c r="CD38" s="361" t="s">
        <v>296</v>
      </c>
      <c r="CE38" s="169"/>
      <c r="CF38" s="361" t="s">
        <v>296</v>
      </c>
      <c r="CG38" s="142"/>
      <c r="CH38" s="361" t="s">
        <v>296</v>
      </c>
      <c r="CI38" s="142"/>
      <c r="CJ38" s="361" t="s">
        <v>296</v>
      </c>
      <c r="CK38" s="142"/>
      <c r="CL38" s="361" t="s">
        <v>296</v>
      </c>
      <c r="CM38" s="142"/>
      <c r="CN38" s="361" t="s">
        <v>296</v>
      </c>
      <c r="CO38" s="142"/>
      <c r="CP38" s="361" t="s">
        <v>296</v>
      </c>
      <c r="CQ38" s="142"/>
      <c r="CR38" s="361" t="s">
        <v>296</v>
      </c>
      <c r="CS38" s="366"/>
      <c r="CT38" s="361" t="s">
        <v>296</v>
      </c>
      <c r="CU38" s="142"/>
      <c r="CV38" s="361" t="s">
        <v>296</v>
      </c>
      <c r="CW38" s="142"/>
      <c r="CX38" s="361" t="s">
        <v>296</v>
      </c>
      <c r="CY38" s="142"/>
      <c r="CZ38" s="361" t="s">
        <v>296</v>
      </c>
      <c r="DA38" s="55"/>
    </row>
    <row r="39" spans="1:107" s="184" customFormat="1" ht="19" customHeight="1" x14ac:dyDescent="0.25">
      <c r="A39" s="205">
        <v>4931</v>
      </c>
      <c r="B39" s="5">
        <v>19</v>
      </c>
      <c r="C39" s="6" t="s">
        <v>28</v>
      </c>
      <c r="D39" s="29" t="s">
        <v>6</v>
      </c>
      <c r="E39" s="34" t="s">
        <v>2</v>
      </c>
      <c r="F39" s="46"/>
      <c r="G39" s="46"/>
      <c r="H39" s="197">
        <v>6.5</v>
      </c>
      <c r="I39" s="88"/>
      <c r="J39" s="481" t="s">
        <v>295</v>
      </c>
      <c r="K39" s="482" t="s">
        <v>1889</v>
      </c>
      <c r="L39" s="60" t="s">
        <v>6</v>
      </c>
      <c r="M39" s="64"/>
      <c r="N39" s="145" t="s">
        <v>6</v>
      </c>
      <c r="O39" s="97"/>
      <c r="P39" s="199">
        <v>6.35</v>
      </c>
      <c r="Q39" s="125"/>
      <c r="R39" s="181">
        <v>0.39800000000000002</v>
      </c>
      <c r="S39" s="88" t="s">
        <v>1852</v>
      </c>
      <c r="T39" s="222">
        <v>18</v>
      </c>
      <c r="U39" s="223" t="s">
        <v>1823</v>
      </c>
      <c r="V39" s="79">
        <v>6</v>
      </c>
      <c r="W39" s="80" t="s">
        <v>430</v>
      </c>
      <c r="X39" s="85" t="s">
        <v>6</v>
      </c>
      <c r="Y39" s="88" t="s">
        <v>477</v>
      </c>
      <c r="Z39" s="91">
        <v>4</v>
      </c>
      <c r="AA39" s="92"/>
      <c r="AB39" s="91" t="s">
        <v>6</v>
      </c>
      <c r="AC39" s="92"/>
      <c r="AD39" s="96" t="s">
        <v>6</v>
      </c>
      <c r="AE39" s="92"/>
      <c r="AF39" s="46" t="s">
        <v>6</v>
      </c>
      <c r="AG39" s="45"/>
      <c r="AH39" s="91" t="s">
        <v>6</v>
      </c>
      <c r="AI39" s="92"/>
      <c r="AJ39" s="133" t="s">
        <v>6</v>
      </c>
      <c r="AK39" s="102"/>
      <c r="AL39" s="91" t="s">
        <v>6</v>
      </c>
      <c r="AM39" s="92"/>
      <c r="AN39" s="481" t="s">
        <v>6</v>
      </c>
      <c r="AO39" s="498" t="s">
        <v>1964</v>
      </c>
      <c r="AP39" s="114" t="s">
        <v>6</v>
      </c>
      <c r="AQ39" s="92"/>
      <c r="AR39" s="481" t="s">
        <v>6</v>
      </c>
      <c r="AS39" s="498"/>
      <c r="AT39" s="481" t="s">
        <v>6</v>
      </c>
      <c r="AU39" s="498"/>
      <c r="AV39" s="115" t="s">
        <v>6</v>
      </c>
      <c r="AW39" s="92"/>
      <c r="AX39" s="224" t="s">
        <v>6</v>
      </c>
      <c r="AY39" s="173" t="s">
        <v>1737</v>
      </c>
      <c r="AZ39" s="133">
        <v>7</v>
      </c>
      <c r="BA39" s="64" t="s">
        <v>1701</v>
      </c>
      <c r="BB39" s="119" t="s">
        <v>6</v>
      </c>
      <c r="BC39" s="92"/>
      <c r="BD39" s="124" t="s">
        <v>2</v>
      </c>
      <c r="BE39" s="125"/>
      <c r="BF39" s="130" t="s">
        <v>6</v>
      </c>
      <c r="BG39" s="92"/>
      <c r="BH39" s="114" t="s">
        <v>6</v>
      </c>
      <c r="BI39" s="92"/>
      <c r="BJ39" s="91"/>
      <c r="BK39" s="91"/>
      <c r="BL39" s="91">
        <v>6.875</v>
      </c>
      <c r="BM39" s="92" t="s">
        <v>964</v>
      </c>
      <c r="BN39" s="481">
        <v>5.125</v>
      </c>
      <c r="BO39" s="498"/>
      <c r="BP39" s="136">
        <v>4</v>
      </c>
      <c r="BQ39" s="201" t="s">
        <v>1019</v>
      </c>
      <c r="BR39" s="91" t="s">
        <v>6</v>
      </c>
      <c r="BS39" s="92" t="s">
        <v>1048</v>
      </c>
      <c r="BT39" s="91" t="s">
        <v>6</v>
      </c>
      <c r="BU39" s="92"/>
      <c r="BV39" s="79">
        <v>5.75</v>
      </c>
      <c r="BW39" s="92" t="s">
        <v>1131</v>
      </c>
      <c r="BX39" s="505">
        <v>4.5</v>
      </c>
      <c r="BY39" s="498"/>
      <c r="BZ39" s="114"/>
      <c r="CA39" s="92"/>
      <c r="CB39" s="91" t="s">
        <v>6</v>
      </c>
      <c r="CC39" s="92" t="s">
        <v>1199</v>
      </c>
      <c r="CD39" s="145" t="s">
        <v>6</v>
      </c>
      <c r="CE39" s="97"/>
      <c r="CF39" s="91" t="s">
        <v>6</v>
      </c>
      <c r="CG39" s="92"/>
      <c r="CH39" s="91">
        <v>4.5</v>
      </c>
      <c r="CI39" s="92"/>
      <c r="CJ39" s="91">
        <v>7</v>
      </c>
      <c r="CK39" s="140" t="s">
        <v>1366</v>
      </c>
      <c r="CL39" s="150">
        <v>6.25</v>
      </c>
      <c r="CM39" s="92"/>
      <c r="CN39" s="150" t="s">
        <v>6</v>
      </c>
      <c r="CO39" s="92"/>
      <c r="CP39" s="91" t="s">
        <v>6</v>
      </c>
      <c r="CQ39" s="92"/>
      <c r="CR39" s="133" t="s">
        <v>6</v>
      </c>
      <c r="CS39" s="64"/>
      <c r="CT39" s="114">
        <v>6.5</v>
      </c>
      <c r="CU39" s="92" t="s">
        <v>1491</v>
      </c>
      <c r="CV39" s="114">
        <v>6</v>
      </c>
      <c r="CW39" s="92"/>
      <c r="CX39" s="92">
        <v>5</v>
      </c>
      <c r="CY39" s="92" t="s">
        <v>2279</v>
      </c>
      <c r="CZ39" s="46" t="s">
        <v>6</v>
      </c>
      <c r="DA39" s="45" t="s">
        <v>2186</v>
      </c>
      <c r="DB39" s="510" t="s">
        <v>2</v>
      </c>
      <c r="DC39" s="184">
        <f t="shared" ref="DC39:DC48" si="4">COUNT(D39:CZ39)</f>
        <v>18</v>
      </c>
    </row>
    <row r="40" spans="1:107" s="184" customFormat="1" ht="19" customHeight="1" x14ac:dyDescent="0.25">
      <c r="A40" s="205">
        <v>49313</v>
      </c>
      <c r="B40" s="5">
        <v>20</v>
      </c>
      <c r="C40" s="6" t="s">
        <v>29</v>
      </c>
      <c r="D40" s="29" t="s">
        <v>6</v>
      </c>
      <c r="E40" s="27"/>
      <c r="F40" s="46" t="s">
        <v>2</v>
      </c>
      <c r="G40" s="46"/>
      <c r="H40" s="197" t="s">
        <v>6</v>
      </c>
      <c r="I40" s="88"/>
      <c r="J40" s="481" t="s">
        <v>295</v>
      </c>
      <c r="K40" s="482" t="s">
        <v>1889</v>
      </c>
      <c r="L40" s="60" t="s">
        <v>6</v>
      </c>
      <c r="M40" s="64"/>
      <c r="N40" s="145" t="s">
        <v>6</v>
      </c>
      <c r="O40" s="97"/>
      <c r="P40" s="199" t="s">
        <v>6</v>
      </c>
      <c r="Q40" s="125"/>
      <c r="R40" s="181">
        <v>0.39800000000000002</v>
      </c>
      <c r="S40" s="88" t="s">
        <v>1852</v>
      </c>
      <c r="T40" s="203" t="s">
        <v>6</v>
      </c>
      <c r="U40" s="188"/>
      <c r="V40" s="144">
        <v>6</v>
      </c>
      <c r="W40" s="80" t="s">
        <v>430</v>
      </c>
      <c r="X40" s="85" t="s">
        <v>6</v>
      </c>
      <c r="Y40" s="88" t="s">
        <v>477</v>
      </c>
      <c r="Z40" s="91">
        <v>4</v>
      </c>
      <c r="AA40" s="92"/>
      <c r="AB40" s="91" t="s">
        <v>6</v>
      </c>
      <c r="AC40" s="92"/>
      <c r="AD40" s="96" t="s">
        <v>6</v>
      </c>
      <c r="AE40" s="92"/>
      <c r="AF40" s="46" t="s">
        <v>6</v>
      </c>
      <c r="AG40" s="45"/>
      <c r="AH40" s="133" t="s">
        <v>6</v>
      </c>
      <c r="AI40" s="92" t="s">
        <v>624</v>
      </c>
      <c r="AJ40" s="133" t="s">
        <v>6</v>
      </c>
      <c r="AK40" s="102"/>
      <c r="AL40" s="91" t="s">
        <v>6</v>
      </c>
      <c r="AM40" s="92"/>
      <c r="AN40" s="481" t="s">
        <v>6</v>
      </c>
      <c r="AO40" s="498" t="s">
        <v>1965</v>
      </c>
      <c r="AP40" s="114" t="s">
        <v>6</v>
      </c>
      <c r="AQ40" s="92"/>
      <c r="AR40" s="481" t="s">
        <v>6</v>
      </c>
      <c r="AS40" s="498"/>
      <c r="AT40" s="481" t="s">
        <v>6</v>
      </c>
      <c r="AU40" s="498"/>
      <c r="AV40" s="115" t="s">
        <v>6</v>
      </c>
      <c r="AW40" s="92"/>
      <c r="AX40" s="168" t="s">
        <v>6</v>
      </c>
      <c r="AY40" s="64"/>
      <c r="AZ40" s="133">
        <v>7</v>
      </c>
      <c r="BA40" s="218" t="s">
        <v>1702</v>
      </c>
      <c r="BB40" s="119" t="s">
        <v>6</v>
      </c>
      <c r="BC40" s="92"/>
      <c r="BD40" s="124" t="s">
        <v>2</v>
      </c>
      <c r="BE40" s="125"/>
      <c r="BF40" s="130" t="s">
        <v>6</v>
      </c>
      <c r="BG40" s="92"/>
      <c r="BH40" s="114" t="s">
        <v>6</v>
      </c>
      <c r="BI40" s="92"/>
      <c r="BJ40" s="91"/>
      <c r="BK40" s="91"/>
      <c r="BL40" s="91">
        <v>6.875</v>
      </c>
      <c r="BM40" s="92" t="s">
        <v>964</v>
      </c>
      <c r="BN40" s="481">
        <v>5.125</v>
      </c>
      <c r="BO40" s="498" t="s">
        <v>2075</v>
      </c>
      <c r="BP40" s="136" t="s">
        <v>6</v>
      </c>
      <c r="BQ40" s="225" t="s">
        <v>1020</v>
      </c>
      <c r="BR40" s="91" t="s">
        <v>6</v>
      </c>
      <c r="BS40" s="92" t="s">
        <v>1049</v>
      </c>
      <c r="BT40" s="91" t="s">
        <v>6</v>
      </c>
      <c r="BU40" s="92"/>
      <c r="BV40" s="91" t="s">
        <v>6</v>
      </c>
      <c r="BW40" s="92"/>
      <c r="BX40" s="505" t="s">
        <v>6</v>
      </c>
      <c r="BY40" s="498"/>
      <c r="BZ40" s="114"/>
      <c r="CA40" s="92"/>
      <c r="CB40" s="91" t="s">
        <v>6</v>
      </c>
      <c r="CC40" s="92" t="s">
        <v>1199</v>
      </c>
      <c r="CD40" s="145" t="s">
        <v>6</v>
      </c>
      <c r="CE40" s="97"/>
      <c r="CF40" s="91" t="s">
        <v>6</v>
      </c>
      <c r="CG40" s="92"/>
      <c r="CH40" s="91">
        <v>4.5</v>
      </c>
      <c r="CI40" s="92"/>
      <c r="CJ40" s="91" t="s">
        <v>6</v>
      </c>
      <c r="CK40" s="92"/>
      <c r="CL40" s="150" t="s">
        <v>6</v>
      </c>
      <c r="CM40" s="92"/>
      <c r="CN40" s="150" t="s">
        <v>6</v>
      </c>
      <c r="CO40" s="92"/>
      <c r="CP40" s="91" t="s">
        <v>6</v>
      </c>
      <c r="CQ40" s="92"/>
      <c r="CR40" s="133" t="s">
        <v>6</v>
      </c>
      <c r="CS40" s="64"/>
      <c r="CT40" s="114">
        <v>1.5</v>
      </c>
      <c r="CU40" s="92" t="s">
        <v>1488</v>
      </c>
      <c r="CV40" s="114">
        <v>6</v>
      </c>
      <c r="CW40" s="92"/>
      <c r="CX40" s="92" t="s">
        <v>6</v>
      </c>
      <c r="CY40" s="92"/>
      <c r="CZ40" s="46" t="s">
        <v>6</v>
      </c>
      <c r="DA40" s="45" t="s">
        <v>2186</v>
      </c>
      <c r="DB40" s="510" t="s">
        <v>2</v>
      </c>
      <c r="DC40" s="184">
        <f t="shared" si="4"/>
        <v>9</v>
      </c>
    </row>
    <row r="41" spans="1:107" s="184" customFormat="1" ht="19" customHeight="1" x14ac:dyDescent="0.25">
      <c r="A41" s="205">
        <v>49312</v>
      </c>
      <c r="B41" s="5">
        <v>21</v>
      </c>
      <c r="C41" s="6" t="s">
        <v>30</v>
      </c>
      <c r="D41" s="29" t="s">
        <v>6</v>
      </c>
      <c r="E41" s="27"/>
      <c r="F41" s="46" t="s">
        <v>2</v>
      </c>
      <c r="G41" s="46"/>
      <c r="H41" s="197">
        <v>6.5</v>
      </c>
      <c r="I41" s="88"/>
      <c r="J41" s="481" t="s">
        <v>295</v>
      </c>
      <c r="K41" s="482" t="s">
        <v>1889</v>
      </c>
      <c r="L41" s="60" t="s">
        <v>6</v>
      </c>
      <c r="M41" s="64"/>
      <c r="N41" s="145" t="s">
        <v>6</v>
      </c>
      <c r="O41" s="97"/>
      <c r="P41" s="199" t="s">
        <v>6</v>
      </c>
      <c r="Q41" s="125"/>
      <c r="R41" s="181">
        <v>0.39800000000000002</v>
      </c>
      <c r="S41" s="88" t="s">
        <v>1852</v>
      </c>
      <c r="T41" s="203" t="s">
        <v>6</v>
      </c>
      <c r="U41" s="188"/>
      <c r="V41" s="144">
        <v>6</v>
      </c>
      <c r="W41" s="80" t="s">
        <v>430</v>
      </c>
      <c r="X41" s="85" t="s">
        <v>6</v>
      </c>
      <c r="Y41" s="88" t="s">
        <v>477</v>
      </c>
      <c r="Z41" s="91">
        <v>4</v>
      </c>
      <c r="AA41" s="92"/>
      <c r="AB41" s="91" t="s">
        <v>6</v>
      </c>
      <c r="AC41" s="92"/>
      <c r="AD41" s="96" t="s">
        <v>6</v>
      </c>
      <c r="AE41" s="92"/>
      <c r="AF41" s="46" t="s">
        <v>6</v>
      </c>
      <c r="AG41" s="45"/>
      <c r="AH41" s="91">
        <v>6</v>
      </c>
      <c r="AI41" s="92" t="s">
        <v>2</v>
      </c>
      <c r="AJ41" s="133" t="s">
        <v>6</v>
      </c>
      <c r="AK41" s="102"/>
      <c r="AL41" s="91" t="s">
        <v>6</v>
      </c>
      <c r="AM41" s="92"/>
      <c r="AN41" s="481">
        <v>5</v>
      </c>
      <c r="AO41" s="498" t="s">
        <v>1966</v>
      </c>
      <c r="AP41" s="114" t="s">
        <v>6</v>
      </c>
      <c r="AQ41" s="92"/>
      <c r="AR41" s="481" t="s">
        <v>6</v>
      </c>
      <c r="AS41" s="498"/>
      <c r="AT41" s="481" t="s">
        <v>6</v>
      </c>
      <c r="AU41" s="498"/>
      <c r="AV41" s="115" t="s">
        <v>6</v>
      </c>
      <c r="AW41" s="92"/>
      <c r="AX41" s="168" t="s">
        <v>6</v>
      </c>
      <c r="AY41" s="64" t="s">
        <v>1738</v>
      </c>
      <c r="AZ41" s="133">
        <v>7</v>
      </c>
      <c r="BA41" s="64" t="s">
        <v>1701</v>
      </c>
      <c r="BB41" s="119" t="s">
        <v>6</v>
      </c>
      <c r="BC41" s="92"/>
      <c r="BD41" s="124" t="s">
        <v>2</v>
      </c>
      <c r="BE41" s="125"/>
      <c r="BF41" s="130" t="s">
        <v>6</v>
      </c>
      <c r="BG41" s="92"/>
      <c r="BH41" s="114" t="s">
        <v>6</v>
      </c>
      <c r="BI41" s="92"/>
      <c r="BJ41" s="91"/>
      <c r="BK41" s="91"/>
      <c r="BL41" s="91">
        <v>6.875</v>
      </c>
      <c r="BM41" s="92" t="s">
        <v>964</v>
      </c>
      <c r="BN41" s="481">
        <v>5.125</v>
      </c>
      <c r="BO41" s="498"/>
      <c r="BP41" s="136">
        <v>4</v>
      </c>
      <c r="BQ41" s="201" t="s">
        <v>1021</v>
      </c>
      <c r="BR41" s="91" t="s">
        <v>6</v>
      </c>
      <c r="BS41" s="92"/>
      <c r="BT41" s="91" t="s">
        <v>6</v>
      </c>
      <c r="BU41" s="92"/>
      <c r="BV41" s="79">
        <v>5.75</v>
      </c>
      <c r="BW41" s="92" t="s">
        <v>1131</v>
      </c>
      <c r="BX41" s="505" t="s">
        <v>6</v>
      </c>
      <c r="BY41" s="498"/>
      <c r="BZ41" s="114"/>
      <c r="CA41" s="92"/>
      <c r="CB41" s="91" t="s">
        <v>6</v>
      </c>
      <c r="CC41" s="92" t="s">
        <v>1199</v>
      </c>
      <c r="CD41" s="145" t="s">
        <v>6</v>
      </c>
      <c r="CE41" s="97"/>
      <c r="CF41" s="133" t="s">
        <v>6</v>
      </c>
      <c r="CG41" s="64" t="s">
        <v>1247</v>
      </c>
      <c r="CH41" s="91">
        <v>4.5</v>
      </c>
      <c r="CI41" s="92"/>
      <c r="CJ41" s="91" t="s">
        <v>6</v>
      </c>
      <c r="CK41" s="92"/>
      <c r="CL41" s="150">
        <v>6.25</v>
      </c>
      <c r="CM41" s="92"/>
      <c r="CN41" s="150" t="s">
        <v>6</v>
      </c>
      <c r="CO41" s="92"/>
      <c r="CP41" s="91" t="s">
        <v>6</v>
      </c>
      <c r="CQ41" s="92"/>
      <c r="CR41" s="133" t="s">
        <v>6</v>
      </c>
      <c r="CS41" s="64"/>
      <c r="CT41" s="152">
        <v>0.48399999999999999</v>
      </c>
      <c r="CU41" s="92" t="s">
        <v>1488</v>
      </c>
      <c r="CV41" s="114">
        <v>6</v>
      </c>
      <c r="CW41" s="92"/>
      <c r="CX41" s="92" t="s">
        <v>6</v>
      </c>
      <c r="CY41" s="92"/>
      <c r="CZ41" s="46" t="s">
        <v>6</v>
      </c>
      <c r="DA41" s="45" t="s">
        <v>2186</v>
      </c>
      <c r="DB41" s="510" t="s">
        <v>2</v>
      </c>
      <c r="DC41" s="184">
        <f t="shared" si="4"/>
        <v>15</v>
      </c>
    </row>
    <row r="42" spans="1:107" s="184" customFormat="1" ht="19" customHeight="1" x14ac:dyDescent="0.25">
      <c r="A42" s="205">
        <v>49311</v>
      </c>
      <c r="B42" s="5">
        <v>22</v>
      </c>
      <c r="C42" s="6" t="s">
        <v>31</v>
      </c>
      <c r="D42" s="29" t="s">
        <v>6</v>
      </c>
      <c r="E42" s="27"/>
      <c r="F42" s="46" t="s">
        <v>2</v>
      </c>
      <c r="G42" s="46"/>
      <c r="H42" s="197" t="s">
        <v>6</v>
      </c>
      <c r="I42" s="88"/>
      <c r="J42" s="481" t="s">
        <v>295</v>
      </c>
      <c r="K42" s="482" t="s">
        <v>1889</v>
      </c>
      <c r="L42" s="60" t="s">
        <v>6</v>
      </c>
      <c r="M42" s="64"/>
      <c r="N42" s="145" t="s">
        <v>6</v>
      </c>
      <c r="O42" s="97"/>
      <c r="P42" s="199">
        <v>6.35</v>
      </c>
      <c r="Q42" s="125" t="s">
        <v>372</v>
      </c>
      <c r="R42" s="181">
        <v>0.39800000000000002</v>
      </c>
      <c r="S42" s="88" t="s">
        <v>1852</v>
      </c>
      <c r="T42" s="203">
        <v>5.75</v>
      </c>
      <c r="U42" s="188" t="s">
        <v>1824</v>
      </c>
      <c r="V42" s="144">
        <v>6</v>
      </c>
      <c r="W42" s="80" t="s">
        <v>430</v>
      </c>
      <c r="X42" s="186" t="s">
        <v>6</v>
      </c>
      <c r="Y42" s="88" t="s">
        <v>482</v>
      </c>
      <c r="Z42" s="91">
        <v>4</v>
      </c>
      <c r="AA42" s="92"/>
      <c r="AB42" s="91" t="s">
        <v>6</v>
      </c>
      <c r="AC42" s="92"/>
      <c r="AD42" s="96" t="s">
        <v>6</v>
      </c>
      <c r="AE42" s="92"/>
      <c r="AF42" s="46" t="s">
        <v>6</v>
      </c>
      <c r="AG42" s="45"/>
      <c r="AH42" s="91">
        <v>6</v>
      </c>
      <c r="AI42" s="92" t="s">
        <v>2</v>
      </c>
      <c r="AJ42" s="133" t="s">
        <v>6</v>
      </c>
      <c r="AK42" s="102"/>
      <c r="AL42" s="91" t="s">
        <v>6</v>
      </c>
      <c r="AM42" s="92"/>
      <c r="AN42" s="481" t="s">
        <v>6</v>
      </c>
      <c r="AO42" s="498"/>
      <c r="AP42" s="114" t="s">
        <v>6</v>
      </c>
      <c r="AQ42" s="92"/>
      <c r="AR42" s="481" t="s">
        <v>6</v>
      </c>
      <c r="AS42" s="498"/>
      <c r="AT42" s="481" t="s">
        <v>6</v>
      </c>
      <c r="AU42" s="498"/>
      <c r="AV42" s="115" t="s">
        <v>6</v>
      </c>
      <c r="AW42" s="92"/>
      <c r="AX42" s="168" t="s">
        <v>6</v>
      </c>
      <c r="AY42" s="64"/>
      <c r="AZ42" s="133">
        <v>7</v>
      </c>
      <c r="BA42" s="64" t="s">
        <v>1701</v>
      </c>
      <c r="BB42" s="119" t="s">
        <v>6</v>
      </c>
      <c r="BC42" s="92"/>
      <c r="BD42" s="124" t="s">
        <v>2</v>
      </c>
      <c r="BE42" s="125"/>
      <c r="BF42" s="130" t="s">
        <v>6</v>
      </c>
      <c r="BG42" s="92"/>
      <c r="BH42" s="114" t="s">
        <v>6</v>
      </c>
      <c r="BI42" s="92"/>
      <c r="BJ42" s="91"/>
      <c r="BK42" s="91"/>
      <c r="BL42" s="91">
        <v>6.875</v>
      </c>
      <c r="BM42" s="92" t="s">
        <v>964</v>
      </c>
      <c r="BN42" s="481">
        <v>5.125</v>
      </c>
      <c r="BO42" s="498" t="s">
        <v>2076</v>
      </c>
      <c r="BP42" s="136">
        <v>4</v>
      </c>
      <c r="BQ42" s="201" t="s">
        <v>1021</v>
      </c>
      <c r="BR42" s="91" t="s">
        <v>6</v>
      </c>
      <c r="BS42" s="92"/>
      <c r="BT42" s="91" t="s">
        <v>6</v>
      </c>
      <c r="BU42" s="92"/>
      <c r="BV42" s="91">
        <v>5.75</v>
      </c>
      <c r="BW42" s="92" t="s">
        <v>1132</v>
      </c>
      <c r="BX42" s="505" t="s">
        <v>6</v>
      </c>
      <c r="BY42" s="498"/>
      <c r="BZ42" s="114"/>
      <c r="CA42" s="92"/>
      <c r="CB42" s="91" t="s">
        <v>6</v>
      </c>
      <c r="CC42" s="92" t="s">
        <v>1199</v>
      </c>
      <c r="CD42" s="145" t="s">
        <v>6</v>
      </c>
      <c r="CE42" s="97"/>
      <c r="CF42" s="91" t="s">
        <v>6</v>
      </c>
      <c r="CG42" s="92"/>
      <c r="CH42" s="91">
        <v>4.5</v>
      </c>
      <c r="CI42" s="92"/>
      <c r="CJ42" s="91" t="s">
        <v>6</v>
      </c>
      <c r="CK42" s="92"/>
      <c r="CL42" s="150" t="s">
        <v>6</v>
      </c>
      <c r="CM42" s="92"/>
      <c r="CN42" s="150" t="s">
        <v>6</v>
      </c>
      <c r="CO42" s="92"/>
      <c r="CP42" s="91" t="s">
        <v>6</v>
      </c>
      <c r="CQ42" s="92"/>
      <c r="CR42" s="133" t="s">
        <v>6</v>
      </c>
      <c r="CS42" s="64"/>
      <c r="CT42" s="152">
        <v>0.48399999999999999</v>
      </c>
      <c r="CU42" s="92" t="s">
        <v>1488</v>
      </c>
      <c r="CV42" s="114">
        <v>6</v>
      </c>
      <c r="CW42" s="92"/>
      <c r="CX42" s="92" t="s">
        <v>6</v>
      </c>
      <c r="CY42" s="92"/>
      <c r="CZ42" s="46" t="s">
        <v>6</v>
      </c>
      <c r="DA42" s="45" t="s">
        <v>2186</v>
      </c>
      <c r="DB42" s="510" t="s">
        <v>2</v>
      </c>
      <c r="DC42" s="184">
        <f t="shared" si="4"/>
        <v>14</v>
      </c>
    </row>
    <row r="43" spans="1:107" s="184" customFormat="1" ht="19" customHeight="1" x14ac:dyDescent="0.25">
      <c r="A43" s="205">
        <v>53113</v>
      </c>
      <c r="B43" s="5">
        <v>23</v>
      </c>
      <c r="C43" s="6" t="s">
        <v>32</v>
      </c>
      <c r="D43" s="29" t="s">
        <v>6</v>
      </c>
      <c r="E43" s="27"/>
      <c r="F43" s="46" t="s">
        <v>2</v>
      </c>
      <c r="G43" s="46"/>
      <c r="H43" s="197" t="s">
        <v>6</v>
      </c>
      <c r="I43" s="88"/>
      <c r="J43" s="481" t="s">
        <v>295</v>
      </c>
      <c r="K43" s="482" t="s">
        <v>1889</v>
      </c>
      <c r="L43" s="60" t="s">
        <v>6</v>
      </c>
      <c r="M43" s="64"/>
      <c r="N43" s="145" t="s">
        <v>6</v>
      </c>
      <c r="O43" s="97"/>
      <c r="P43" s="199">
        <v>6.35</v>
      </c>
      <c r="Q43" s="125" t="s">
        <v>372</v>
      </c>
      <c r="R43" s="181">
        <v>0.39800000000000002</v>
      </c>
      <c r="S43" s="88" t="s">
        <v>1852</v>
      </c>
      <c r="T43" s="203" t="s">
        <v>6</v>
      </c>
      <c r="U43" s="188"/>
      <c r="V43" s="144">
        <v>6</v>
      </c>
      <c r="W43" s="80" t="s">
        <v>430</v>
      </c>
      <c r="X43" s="85" t="s">
        <v>6</v>
      </c>
      <c r="Y43" s="88" t="s">
        <v>477</v>
      </c>
      <c r="Z43" s="91">
        <v>4</v>
      </c>
      <c r="AA43" s="92"/>
      <c r="AB43" s="91" t="s">
        <v>6</v>
      </c>
      <c r="AC43" s="92"/>
      <c r="AD43" s="96" t="s">
        <v>6</v>
      </c>
      <c r="AE43" s="92"/>
      <c r="AF43" s="46" t="s">
        <v>6</v>
      </c>
      <c r="AG43" s="45"/>
      <c r="AH43" s="91">
        <v>6</v>
      </c>
      <c r="AI43" s="92"/>
      <c r="AJ43" s="133" t="s">
        <v>6</v>
      </c>
      <c r="AK43" s="102"/>
      <c r="AL43" s="91" t="s">
        <v>6</v>
      </c>
      <c r="AM43" s="92"/>
      <c r="AN43" s="481" t="s">
        <v>6</v>
      </c>
      <c r="AO43" s="498" t="s">
        <v>1967</v>
      </c>
      <c r="AP43" s="114" t="s">
        <v>6</v>
      </c>
      <c r="AQ43" s="92"/>
      <c r="AR43" s="481" t="s">
        <v>6</v>
      </c>
      <c r="AS43" s="498"/>
      <c r="AT43" s="481" t="s">
        <v>6</v>
      </c>
      <c r="AU43" s="498"/>
      <c r="AV43" s="115" t="s">
        <v>6</v>
      </c>
      <c r="AW43" s="92"/>
      <c r="AX43" s="168" t="s">
        <v>6</v>
      </c>
      <c r="AY43" s="64"/>
      <c r="AZ43" s="133" t="s">
        <v>6</v>
      </c>
      <c r="BA43" s="211" t="s">
        <v>1703</v>
      </c>
      <c r="BB43" s="119" t="s">
        <v>6</v>
      </c>
      <c r="BC43" s="92"/>
      <c r="BD43" s="124" t="s">
        <v>2</v>
      </c>
      <c r="BE43" s="125"/>
      <c r="BF43" s="130" t="s">
        <v>6</v>
      </c>
      <c r="BG43" s="92"/>
      <c r="BH43" s="114" t="s">
        <v>6</v>
      </c>
      <c r="BI43" s="92"/>
      <c r="BJ43" s="91"/>
      <c r="BK43" s="91"/>
      <c r="BL43" s="91">
        <v>6.875</v>
      </c>
      <c r="BM43" s="92" t="s">
        <v>964</v>
      </c>
      <c r="BN43" s="481">
        <v>5.125</v>
      </c>
      <c r="BO43" s="498"/>
      <c r="BP43" s="136">
        <v>4</v>
      </c>
      <c r="BQ43" s="201" t="s">
        <v>1021</v>
      </c>
      <c r="BR43" s="91" t="s">
        <v>6</v>
      </c>
      <c r="BS43" s="92"/>
      <c r="BT43" s="91" t="s">
        <v>6</v>
      </c>
      <c r="BU43" s="92"/>
      <c r="BV43" s="79">
        <v>5.75</v>
      </c>
      <c r="BW43" s="92" t="s">
        <v>1131</v>
      </c>
      <c r="BX43" s="505" t="s">
        <v>6</v>
      </c>
      <c r="BY43" s="498"/>
      <c r="BZ43" s="114"/>
      <c r="CA43" s="92"/>
      <c r="CB43" s="91" t="s">
        <v>6</v>
      </c>
      <c r="CC43" s="92" t="s">
        <v>1199</v>
      </c>
      <c r="CD43" s="145" t="s">
        <v>6</v>
      </c>
      <c r="CE43" s="97"/>
      <c r="CF43" s="91" t="s">
        <v>6</v>
      </c>
      <c r="CG43" s="92"/>
      <c r="CH43" s="91" t="s">
        <v>6</v>
      </c>
      <c r="CI43" s="92" t="s">
        <v>1330</v>
      </c>
      <c r="CJ43" s="91" t="s">
        <v>6</v>
      </c>
      <c r="CK43" s="92"/>
      <c r="CL43" s="150" t="s">
        <v>6</v>
      </c>
      <c r="CM43" s="92"/>
      <c r="CN43" s="150" t="s">
        <v>6</v>
      </c>
      <c r="CO43" s="92"/>
      <c r="CP43" s="91" t="s">
        <v>6</v>
      </c>
      <c r="CQ43" s="92"/>
      <c r="CR43" s="133" t="s">
        <v>6</v>
      </c>
      <c r="CS43" s="64"/>
      <c r="CT43" s="152">
        <v>0.48399999999999999</v>
      </c>
      <c r="CU43" s="92" t="s">
        <v>1488</v>
      </c>
      <c r="CV43" s="114">
        <v>6</v>
      </c>
      <c r="CW43" s="92"/>
      <c r="CX43" s="92" t="s">
        <v>6</v>
      </c>
      <c r="CY43" s="92" t="s">
        <v>2280</v>
      </c>
      <c r="CZ43" s="46">
        <v>4</v>
      </c>
      <c r="DA43" s="45" t="s">
        <v>2187</v>
      </c>
      <c r="DB43" s="510" t="s">
        <v>2</v>
      </c>
      <c r="DC43" s="184">
        <f t="shared" si="4"/>
        <v>12</v>
      </c>
    </row>
    <row r="44" spans="1:107" s="184" customFormat="1" ht="19" customHeight="1" x14ac:dyDescent="0.25">
      <c r="A44" s="205">
        <v>49312</v>
      </c>
      <c r="B44" s="5">
        <v>24</v>
      </c>
      <c r="C44" s="6" t="s">
        <v>33</v>
      </c>
      <c r="D44" s="29" t="s">
        <v>6</v>
      </c>
      <c r="E44" s="27"/>
      <c r="F44" s="46" t="s">
        <v>2</v>
      </c>
      <c r="G44" s="46"/>
      <c r="H44" s="197" t="s">
        <v>6</v>
      </c>
      <c r="I44" s="88"/>
      <c r="J44" s="481" t="s">
        <v>295</v>
      </c>
      <c r="K44" s="482" t="s">
        <v>1889</v>
      </c>
      <c r="L44" s="60" t="s">
        <v>6</v>
      </c>
      <c r="M44" s="64"/>
      <c r="N44" s="145" t="s">
        <v>6</v>
      </c>
      <c r="O44" s="97"/>
      <c r="P44" s="199" t="s">
        <v>6</v>
      </c>
      <c r="Q44" s="125"/>
      <c r="R44" s="181">
        <v>0.39800000000000002</v>
      </c>
      <c r="S44" s="88" t="s">
        <v>1852</v>
      </c>
      <c r="T44" s="203" t="s">
        <v>6</v>
      </c>
      <c r="U44" s="188"/>
      <c r="V44" s="144">
        <v>6</v>
      </c>
      <c r="W44" s="80" t="s">
        <v>430</v>
      </c>
      <c r="X44" s="85" t="s">
        <v>6</v>
      </c>
      <c r="Y44" s="88" t="s">
        <v>477</v>
      </c>
      <c r="Z44" s="91">
        <v>4</v>
      </c>
      <c r="AA44" s="92"/>
      <c r="AB44" s="91" t="s">
        <v>6</v>
      </c>
      <c r="AC44" s="92"/>
      <c r="AD44" s="96" t="s">
        <v>6</v>
      </c>
      <c r="AE44" s="92"/>
      <c r="AF44" s="46">
        <v>7</v>
      </c>
      <c r="AG44" s="45" t="s">
        <v>589</v>
      </c>
      <c r="AH44" s="91" t="s">
        <v>6</v>
      </c>
      <c r="AI44" s="92" t="s">
        <v>625</v>
      </c>
      <c r="AJ44" s="133" t="s">
        <v>6</v>
      </c>
      <c r="AK44" s="102"/>
      <c r="AL44" s="91" t="s">
        <v>6</v>
      </c>
      <c r="AM44" s="92"/>
      <c r="AN44" s="481">
        <v>5</v>
      </c>
      <c r="AO44" s="498" t="s">
        <v>1968</v>
      </c>
      <c r="AP44" s="114" t="s">
        <v>6</v>
      </c>
      <c r="AQ44" s="92"/>
      <c r="AR44" s="481" t="s">
        <v>6</v>
      </c>
      <c r="AS44" s="498"/>
      <c r="AT44" s="481" t="s">
        <v>6</v>
      </c>
      <c r="AU44" s="498"/>
      <c r="AV44" s="115" t="s">
        <v>6</v>
      </c>
      <c r="AW44" s="92"/>
      <c r="AX44" s="168" t="s">
        <v>6</v>
      </c>
      <c r="AY44" s="64"/>
      <c r="AZ44" s="133">
        <v>7</v>
      </c>
      <c r="BA44" s="218" t="s">
        <v>1702</v>
      </c>
      <c r="BB44" s="119" t="s">
        <v>6</v>
      </c>
      <c r="BC44" s="92"/>
      <c r="BD44" s="124" t="s">
        <v>2</v>
      </c>
      <c r="BE44" s="125"/>
      <c r="BF44" s="130" t="s">
        <v>6</v>
      </c>
      <c r="BG44" s="92"/>
      <c r="BH44" s="114" t="s">
        <v>6</v>
      </c>
      <c r="BI44" s="92"/>
      <c r="BJ44" s="91"/>
      <c r="BK44" s="91"/>
      <c r="BL44" s="91">
        <v>6.875</v>
      </c>
      <c r="BM44" s="92" t="s">
        <v>964</v>
      </c>
      <c r="BN44" s="481">
        <v>5.125</v>
      </c>
      <c r="BO44" s="498"/>
      <c r="BP44" s="136" t="s">
        <v>6</v>
      </c>
      <c r="BQ44" s="225" t="s">
        <v>1020</v>
      </c>
      <c r="BR44" s="91" t="s">
        <v>6</v>
      </c>
      <c r="BS44" s="92"/>
      <c r="BT44" s="91" t="s">
        <v>6</v>
      </c>
      <c r="BU44" s="92"/>
      <c r="BV44" s="149">
        <v>5.75</v>
      </c>
      <c r="BW44" s="92" t="s">
        <v>1131</v>
      </c>
      <c r="BX44" s="505" t="s">
        <v>6</v>
      </c>
      <c r="BY44" s="498"/>
      <c r="BZ44" s="114"/>
      <c r="CA44" s="92"/>
      <c r="CB44" s="91" t="s">
        <v>6</v>
      </c>
      <c r="CC44" s="92" t="s">
        <v>1199</v>
      </c>
      <c r="CD44" s="145" t="s">
        <v>6</v>
      </c>
      <c r="CE44" s="97"/>
      <c r="CF44" s="91" t="s">
        <v>6</v>
      </c>
      <c r="CG44" s="92"/>
      <c r="CH44" s="91">
        <v>4.5</v>
      </c>
      <c r="CI44" s="92"/>
      <c r="CJ44" s="91" t="s">
        <v>6</v>
      </c>
      <c r="CK44" s="92"/>
      <c r="CL44" s="150" t="s">
        <v>6</v>
      </c>
      <c r="CM44" s="92"/>
      <c r="CN44" s="150" t="s">
        <v>6</v>
      </c>
      <c r="CO44" s="92"/>
      <c r="CP44" s="91" t="s">
        <v>6</v>
      </c>
      <c r="CQ44" s="92"/>
      <c r="CR44" s="133" t="s">
        <v>6</v>
      </c>
      <c r="CS44" s="64"/>
      <c r="CT44" s="114">
        <v>1.5</v>
      </c>
      <c r="CU44" s="92" t="s">
        <v>1488</v>
      </c>
      <c r="CV44" s="114">
        <v>6</v>
      </c>
      <c r="CW44" s="92"/>
      <c r="CX44" s="92" t="s">
        <v>6</v>
      </c>
      <c r="CY44" s="92"/>
      <c r="CZ44" s="46" t="s">
        <v>6</v>
      </c>
      <c r="DA44" s="45" t="s">
        <v>2186</v>
      </c>
      <c r="DB44" s="510" t="s">
        <v>2</v>
      </c>
      <c r="DC44" s="184">
        <f t="shared" si="4"/>
        <v>12</v>
      </c>
    </row>
    <row r="45" spans="1:107" s="184" customFormat="1" ht="19" customHeight="1" x14ac:dyDescent="0.25">
      <c r="A45" s="205" t="s">
        <v>248</v>
      </c>
      <c r="B45" s="5">
        <v>25</v>
      </c>
      <c r="C45" s="6" t="s">
        <v>34</v>
      </c>
      <c r="D45" s="29" t="s">
        <v>6</v>
      </c>
      <c r="E45" s="27"/>
      <c r="F45" s="46" t="s">
        <v>2</v>
      </c>
      <c r="G45" s="46"/>
      <c r="H45" s="197">
        <v>6.5</v>
      </c>
      <c r="I45" s="88"/>
      <c r="J45" s="481" t="s">
        <v>295</v>
      </c>
      <c r="K45" s="482" t="s">
        <v>1889</v>
      </c>
      <c r="L45" s="60" t="s">
        <v>6</v>
      </c>
      <c r="M45" s="64"/>
      <c r="N45" s="145" t="s">
        <v>6</v>
      </c>
      <c r="O45" s="97"/>
      <c r="P45" s="213" t="s">
        <v>6</v>
      </c>
      <c r="Q45" s="125" t="s">
        <v>373</v>
      </c>
      <c r="R45" s="181">
        <v>0.39800000000000002</v>
      </c>
      <c r="S45" s="88" t="s">
        <v>1852</v>
      </c>
      <c r="T45" s="203">
        <v>5.75</v>
      </c>
      <c r="U45" s="188" t="s">
        <v>1825</v>
      </c>
      <c r="V45" s="79" t="s">
        <v>295</v>
      </c>
      <c r="W45" s="80" t="s">
        <v>429</v>
      </c>
      <c r="X45" s="85" t="s">
        <v>6</v>
      </c>
      <c r="Y45" s="88" t="s">
        <v>483</v>
      </c>
      <c r="Z45" s="91">
        <v>4</v>
      </c>
      <c r="AA45" s="64" t="s">
        <v>516</v>
      </c>
      <c r="AB45" s="91" t="s">
        <v>6</v>
      </c>
      <c r="AC45" s="64" t="s">
        <v>553</v>
      </c>
      <c r="AD45" s="96" t="s">
        <v>6</v>
      </c>
      <c r="AE45" s="92"/>
      <c r="AF45" s="46" t="s">
        <v>6</v>
      </c>
      <c r="AG45" s="45"/>
      <c r="AH45" s="91" t="s">
        <v>6</v>
      </c>
      <c r="AI45" s="129" t="s">
        <v>626</v>
      </c>
      <c r="AJ45" s="212">
        <v>6.5</v>
      </c>
      <c r="AK45" s="102" t="s">
        <v>674</v>
      </c>
      <c r="AL45" s="91" t="s">
        <v>6</v>
      </c>
      <c r="AM45" s="92"/>
      <c r="AN45" s="481" t="s">
        <v>6</v>
      </c>
      <c r="AO45" s="498" t="s">
        <v>1969</v>
      </c>
      <c r="AP45" s="114" t="s">
        <v>6</v>
      </c>
      <c r="AQ45" s="92"/>
      <c r="AR45" s="481" t="s">
        <v>6</v>
      </c>
      <c r="AS45" s="498"/>
      <c r="AT45" s="481" t="s">
        <v>6</v>
      </c>
      <c r="AU45" s="498" t="s">
        <v>2042</v>
      </c>
      <c r="AV45" s="115" t="s">
        <v>6</v>
      </c>
      <c r="AW45" s="92"/>
      <c r="AX45" s="168" t="s">
        <v>6</v>
      </c>
      <c r="AY45" s="64" t="s">
        <v>1739</v>
      </c>
      <c r="AZ45" s="133">
        <v>7</v>
      </c>
      <c r="BA45" s="64" t="s">
        <v>1704</v>
      </c>
      <c r="BB45" s="119" t="s">
        <v>6</v>
      </c>
      <c r="BC45" s="92"/>
      <c r="BD45" s="124" t="s">
        <v>2</v>
      </c>
      <c r="BE45" s="125"/>
      <c r="BF45" s="130" t="s">
        <v>6</v>
      </c>
      <c r="BG45" s="92" t="s">
        <v>876</v>
      </c>
      <c r="BH45" s="114" t="s">
        <v>6</v>
      </c>
      <c r="BI45" s="92"/>
      <c r="BJ45" s="91"/>
      <c r="BK45" s="91"/>
      <c r="BL45" s="91">
        <v>6.875</v>
      </c>
      <c r="BM45" s="92" t="s">
        <v>965</v>
      </c>
      <c r="BN45" s="481">
        <v>5.125</v>
      </c>
      <c r="BO45" s="498"/>
      <c r="BP45" s="136">
        <v>4</v>
      </c>
      <c r="BQ45" s="201" t="s">
        <v>1022</v>
      </c>
      <c r="BR45" s="91" t="s">
        <v>6</v>
      </c>
      <c r="BS45" s="140" t="s">
        <v>1050</v>
      </c>
      <c r="BT45" s="91" t="s">
        <v>6</v>
      </c>
      <c r="BU45" s="92" t="s">
        <v>1098</v>
      </c>
      <c r="BV45" s="91" t="s">
        <v>6</v>
      </c>
      <c r="BW45" s="92" t="s">
        <v>1133</v>
      </c>
      <c r="BX45" s="505" t="s">
        <v>6</v>
      </c>
      <c r="BY45" s="498" t="s">
        <v>2114</v>
      </c>
      <c r="BZ45" s="114" t="s">
        <v>2</v>
      </c>
      <c r="CA45" s="92"/>
      <c r="CB45" s="91">
        <v>6</v>
      </c>
      <c r="CC45" s="92" t="s">
        <v>1200</v>
      </c>
      <c r="CD45" s="145" t="s">
        <v>6</v>
      </c>
      <c r="CE45" s="97" t="s">
        <v>2145</v>
      </c>
      <c r="CF45" s="91" t="s">
        <v>6</v>
      </c>
      <c r="CG45" s="143" t="s">
        <v>1248</v>
      </c>
      <c r="CH45" s="91">
        <v>4.5</v>
      </c>
      <c r="CI45" s="92"/>
      <c r="CJ45" s="91" t="s">
        <v>6</v>
      </c>
      <c r="CK45" s="140" t="s">
        <v>1367</v>
      </c>
      <c r="CL45" s="207">
        <v>6.25</v>
      </c>
      <c r="CM45" s="92" t="s">
        <v>1418</v>
      </c>
      <c r="CN45" s="150">
        <v>4.7</v>
      </c>
      <c r="CO45" s="92" t="s">
        <v>1615</v>
      </c>
      <c r="CP45" s="91" t="s">
        <v>6</v>
      </c>
      <c r="CQ45" s="92"/>
      <c r="CR45" s="133" t="s">
        <v>6</v>
      </c>
      <c r="CS45" s="64"/>
      <c r="CT45" s="114" t="s">
        <v>6</v>
      </c>
      <c r="CU45" s="92" t="s">
        <v>1495</v>
      </c>
      <c r="CV45" s="114">
        <v>6</v>
      </c>
      <c r="CW45" s="92"/>
      <c r="CX45" s="92">
        <v>5</v>
      </c>
      <c r="CY45" s="92"/>
      <c r="CZ45" s="46" t="s">
        <v>6</v>
      </c>
      <c r="DA45" s="45" t="s">
        <v>2188</v>
      </c>
      <c r="DB45" s="510" t="s">
        <v>2189</v>
      </c>
      <c r="DC45" s="184">
        <f t="shared" si="4"/>
        <v>15</v>
      </c>
    </row>
    <row r="46" spans="1:107" s="184" customFormat="1" ht="19" customHeight="1" x14ac:dyDescent="0.25">
      <c r="A46" s="205">
        <v>48833</v>
      </c>
      <c r="B46" s="5">
        <v>26</v>
      </c>
      <c r="C46" s="6" t="s">
        <v>35</v>
      </c>
      <c r="D46" s="29" t="s">
        <v>6</v>
      </c>
      <c r="E46" s="27"/>
      <c r="F46" s="46"/>
      <c r="G46" s="46"/>
      <c r="H46" s="197" t="s">
        <v>6</v>
      </c>
      <c r="I46" s="88"/>
      <c r="J46" s="481">
        <v>5.6</v>
      </c>
      <c r="K46" s="482" t="s">
        <v>1890</v>
      </c>
      <c r="L46" s="60" t="s">
        <v>6</v>
      </c>
      <c r="M46" s="64"/>
      <c r="N46" s="145" t="s">
        <v>6</v>
      </c>
      <c r="O46" s="97"/>
      <c r="P46" s="199" t="s">
        <v>6</v>
      </c>
      <c r="Q46" s="125"/>
      <c r="R46" s="181">
        <v>0.39800000000000002</v>
      </c>
      <c r="S46" s="88" t="s">
        <v>1852</v>
      </c>
      <c r="T46" s="203" t="s">
        <v>6</v>
      </c>
      <c r="U46" s="188"/>
      <c r="V46" s="79" t="s">
        <v>6</v>
      </c>
      <c r="W46" s="80" t="s">
        <v>429</v>
      </c>
      <c r="X46" s="85" t="s">
        <v>6</v>
      </c>
      <c r="Y46" s="88" t="s">
        <v>483</v>
      </c>
      <c r="Z46" s="133" t="s">
        <v>6</v>
      </c>
      <c r="AA46" s="92" t="s">
        <v>517</v>
      </c>
      <c r="AB46" s="91" t="s">
        <v>6</v>
      </c>
      <c r="AC46" s="92"/>
      <c r="AD46" s="96" t="s">
        <v>6</v>
      </c>
      <c r="AE46" s="92"/>
      <c r="AF46" s="46" t="s">
        <v>6</v>
      </c>
      <c r="AG46" s="45"/>
      <c r="AH46" s="91" t="s">
        <v>6</v>
      </c>
      <c r="AI46" s="92"/>
      <c r="AJ46" s="133" t="s">
        <v>6</v>
      </c>
      <c r="AK46" s="102" t="s">
        <v>675</v>
      </c>
      <c r="AL46" s="91" t="s">
        <v>6</v>
      </c>
      <c r="AM46" s="92"/>
      <c r="AN46" s="481" t="s">
        <v>6</v>
      </c>
      <c r="AO46" s="498"/>
      <c r="AP46" s="114" t="s">
        <v>6</v>
      </c>
      <c r="AQ46" s="92"/>
      <c r="AR46" s="481" t="s">
        <v>6</v>
      </c>
      <c r="AS46" s="498"/>
      <c r="AT46" s="481" t="s">
        <v>6</v>
      </c>
      <c r="AU46" s="498"/>
      <c r="AV46" s="115" t="s">
        <v>6</v>
      </c>
      <c r="AW46" s="91"/>
      <c r="AX46" s="168" t="s">
        <v>6</v>
      </c>
      <c r="AY46" s="64"/>
      <c r="AZ46" s="91" t="s">
        <v>6</v>
      </c>
      <c r="BA46" s="64"/>
      <c r="BB46" s="119" t="s">
        <v>6</v>
      </c>
      <c r="BC46" s="91"/>
      <c r="BD46" s="124" t="s">
        <v>2</v>
      </c>
      <c r="BE46" s="125"/>
      <c r="BF46" s="130" t="s">
        <v>6</v>
      </c>
      <c r="BG46" s="92"/>
      <c r="BH46" s="114" t="s">
        <v>6</v>
      </c>
      <c r="BI46" s="91"/>
      <c r="BJ46" s="91"/>
      <c r="BK46" s="91"/>
      <c r="BL46" s="91" t="s">
        <v>6</v>
      </c>
      <c r="BM46" s="91"/>
      <c r="BN46" s="481">
        <v>5.125</v>
      </c>
      <c r="BO46" s="498"/>
      <c r="BP46" s="136">
        <v>4</v>
      </c>
      <c r="BQ46" s="201" t="s">
        <v>1023</v>
      </c>
      <c r="BR46" s="91" t="s">
        <v>6</v>
      </c>
      <c r="BS46" s="91"/>
      <c r="BT46" s="91" t="s">
        <v>6</v>
      </c>
      <c r="BU46" s="91"/>
      <c r="BV46" s="91" t="s">
        <v>6</v>
      </c>
      <c r="BW46" s="91"/>
      <c r="BX46" s="505" t="s">
        <v>6</v>
      </c>
      <c r="BY46" s="498"/>
      <c r="BZ46" s="114"/>
      <c r="CA46" s="92"/>
      <c r="CB46" s="91" t="s">
        <v>6</v>
      </c>
      <c r="CC46" s="91"/>
      <c r="CD46" s="145" t="s">
        <v>6</v>
      </c>
      <c r="CE46" s="97"/>
      <c r="CF46" s="91" t="s">
        <v>6</v>
      </c>
      <c r="CG46" s="143"/>
      <c r="CH46" s="91">
        <v>4.5</v>
      </c>
      <c r="CI46" s="92"/>
      <c r="CJ46" s="91" t="s">
        <v>6</v>
      </c>
      <c r="CK46" s="92"/>
      <c r="CL46" s="150" t="s">
        <v>6</v>
      </c>
      <c r="CM46" s="92"/>
      <c r="CN46" s="150" t="s">
        <v>6</v>
      </c>
      <c r="CO46" s="92" t="s">
        <v>1616</v>
      </c>
      <c r="CP46" s="91" t="s">
        <v>6</v>
      </c>
      <c r="CQ46" s="91"/>
      <c r="CR46" s="133" t="s">
        <v>6</v>
      </c>
      <c r="CS46" s="133"/>
      <c r="CT46" s="152">
        <v>1.9259999999999999</v>
      </c>
      <c r="CU46" s="92" t="s">
        <v>1496</v>
      </c>
      <c r="CV46" s="114">
        <v>6</v>
      </c>
      <c r="CW46" s="92"/>
      <c r="CX46" s="92">
        <v>5</v>
      </c>
      <c r="CY46" s="92" t="s">
        <v>2281</v>
      </c>
      <c r="CZ46" s="46" t="s">
        <v>6</v>
      </c>
      <c r="DA46" s="45" t="s">
        <v>2188</v>
      </c>
      <c r="DB46" s="510" t="s">
        <v>2</v>
      </c>
      <c r="DC46" s="184">
        <f t="shared" si="4"/>
        <v>8</v>
      </c>
    </row>
    <row r="47" spans="1:107" s="184" customFormat="1" ht="19" customHeight="1" x14ac:dyDescent="0.25">
      <c r="A47" s="205">
        <v>56151</v>
      </c>
      <c r="B47" s="5">
        <v>27</v>
      </c>
      <c r="C47" s="6" t="s">
        <v>36</v>
      </c>
      <c r="D47" s="29" t="s">
        <v>6</v>
      </c>
      <c r="E47" s="27"/>
      <c r="F47" s="46"/>
      <c r="G47" s="46"/>
      <c r="H47" s="197" t="s">
        <v>6</v>
      </c>
      <c r="I47" s="88"/>
      <c r="J47" s="481" t="s">
        <v>6</v>
      </c>
      <c r="K47" s="482"/>
      <c r="L47" s="60" t="s">
        <v>6</v>
      </c>
      <c r="M47" s="64"/>
      <c r="N47" s="145" t="s">
        <v>6</v>
      </c>
      <c r="O47" s="97"/>
      <c r="P47" s="199" t="s">
        <v>6</v>
      </c>
      <c r="Q47" s="125"/>
      <c r="R47" s="181" t="s">
        <v>6</v>
      </c>
      <c r="S47" s="88" t="s">
        <v>1855</v>
      </c>
      <c r="T47" s="203" t="s">
        <v>6</v>
      </c>
      <c r="U47" s="188"/>
      <c r="V47" s="79" t="s">
        <v>6</v>
      </c>
      <c r="W47" s="80" t="s">
        <v>429</v>
      </c>
      <c r="X47" s="85" t="s">
        <v>6</v>
      </c>
      <c r="Y47" s="88" t="s">
        <v>477</v>
      </c>
      <c r="Z47" s="133">
        <v>4</v>
      </c>
      <c r="AA47" s="92" t="s">
        <v>518</v>
      </c>
      <c r="AB47" s="91" t="s">
        <v>6</v>
      </c>
      <c r="AC47" s="92"/>
      <c r="AD47" s="96" t="s">
        <v>6</v>
      </c>
      <c r="AE47" s="92"/>
      <c r="AF47" s="46" t="s">
        <v>6</v>
      </c>
      <c r="AG47" s="45"/>
      <c r="AH47" s="91" t="s">
        <v>6</v>
      </c>
      <c r="AI47" s="92"/>
      <c r="AJ47" s="133" t="s">
        <v>6</v>
      </c>
      <c r="AK47" s="102"/>
      <c r="AL47" s="91" t="s">
        <v>6</v>
      </c>
      <c r="AM47" s="92"/>
      <c r="AN47" s="481" t="s">
        <v>6</v>
      </c>
      <c r="AO47" s="498"/>
      <c r="AP47" s="114" t="s">
        <v>6</v>
      </c>
      <c r="AQ47" s="92"/>
      <c r="AR47" s="481" t="s">
        <v>6</v>
      </c>
      <c r="AS47" s="498"/>
      <c r="AT47" s="481" t="s">
        <v>6</v>
      </c>
      <c r="AU47" s="498"/>
      <c r="AV47" s="115" t="s">
        <v>6</v>
      </c>
      <c r="AW47" s="92"/>
      <c r="AX47" s="168" t="s">
        <v>6</v>
      </c>
      <c r="AY47" s="64"/>
      <c r="AZ47" s="91" t="s">
        <v>6</v>
      </c>
      <c r="BA47" s="64"/>
      <c r="BB47" s="119" t="s">
        <v>6</v>
      </c>
      <c r="BC47" s="92"/>
      <c r="BD47" s="124" t="s">
        <v>2</v>
      </c>
      <c r="BE47" s="125"/>
      <c r="BF47" s="130" t="s">
        <v>6</v>
      </c>
      <c r="BG47" s="92"/>
      <c r="BH47" s="114" t="s">
        <v>6</v>
      </c>
      <c r="BI47" s="92"/>
      <c r="BJ47" s="91"/>
      <c r="BK47" s="91"/>
      <c r="BL47" s="91" t="s">
        <v>6</v>
      </c>
      <c r="BM47" s="92"/>
      <c r="BN47" s="481">
        <v>5.125</v>
      </c>
      <c r="BO47" s="498" t="s">
        <v>2077</v>
      </c>
      <c r="BP47" s="136" t="s">
        <v>6</v>
      </c>
      <c r="BQ47" s="201"/>
      <c r="BR47" s="91" t="s">
        <v>6</v>
      </c>
      <c r="BS47" s="92"/>
      <c r="BT47" s="91" t="s">
        <v>6</v>
      </c>
      <c r="BU47" s="92"/>
      <c r="BV47" s="91" t="s">
        <v>6</v>
      </c>
      <c r="BW47" s="92"/>
      <c r="BX47" s="505" t="s">
        <v>6</v>
      </c>
      <c r="BY47" s="498" t="s">
        <v>2115</v>
      </c>
      <c r="BZ47" s="114" t="s">
        <v>2</v>
      </c>
      <c r="CA47" s="92"/>
      <c r="CB47" s="91" t="s">
        <v>6</v>
      </c>
      <c r="CC47" s="92"/>
      <c r="CD47" s="145" t="s">
        <v>6</v>
      </c>
      <c r="CE47" s="97"/>
      <c r="CF47" s="91" t="s">
        <v>6</v>
      </c>
      <c r="CG47" s="143"/>
      <c r="CH47" s="91" t="s">
        <v>6</v>
      </c>
      <c r="CI47" s="92"/>
      <c r="CJ47" s="91" t="s">
        <v>6</v>
      </c>
      <c r="CK47" s="92"/>
      <c r="CL47" s="150" t="s">
        <v>6</v>
      </c>
      <c r="CM47" s="92"/>
      <c r="CN47" s="150" t="s">
        <v>6</v>
      </c>
      <c r="CO47" s="92"/>
      <c r="CP47" s="91" t="s">
        <v>6</v>
      </c>
      <c r="CQ47" s="92"/>
      <c r="CR47" s="133" t="s">
        <v>6</v>
      </c>
      <c r="CS47" s="64"/>
      <c r="CT47" s="152">
        <v>0.27500000000000002</v>
      </c>
      <c r="CU47" s="92" t="s">
        <v>1497</v>
      </c>
      <c r="CV47" s="114">
        <v>6</v>
      </c>
      <c r="CW47" s="92"/>
      <c r="CX47" s="92" t="s">
        <v>6</v>
      </c>
      <c r="CY47" s="92" t="s">
        <v>2320</v>
      </c>
      <c r="CZ47" s="46" t="s">
        <v>6</v>
      </c>
      <c r="DA47" s="45"/>
      <c r="DC47" s="184">
        <f t="shared" si="4"/>
        <v>4</v>
      </c>
    </row>
    <row r="48" spans="1:107" s="184" customFormat="1" ht="19" customHeight="1" x14ac:dyDescent="0.25">
      <c r="A48" s="205">
        <v>488991</v>
      </c>
      <c r="B48" s="5">
        <v>28</v>
      </c>
      <c r="C48" s="6" t="s">
        <v>37</v>
      </c>
      <c r="D48" s="29" t="s">
        <v>6</v>
      </c>
      <c r="E48" s="27"/>
      <c r="F48" s="46"/>
      <c r="G48" s="46"/>
      <c r="H48" s="197" t="s">
        <v>6</v>
      </c>
      <c r="I48" s="88"/>
      <c r="J48" s="481" t="s">
        <v>6</v>
      </c>
      <c r="K48" s="482" t="s">
        <v>1891</v>
      </c>
      <c r="L48" s="60" t="s">
        <v>6</v>
      </c>
      <c r="M48" s="64" t="s">
        <v>2</v>
      </c>
      <c r="N48" s="145" t="s">
        <v>6</v>
      </c>
      <c r="O48" s="97"/>
      <c r="P48" s="199">
        <v>6.35</v>
      </c>
      <c r="Q48" s="226" t="s">
        <v>374</v>
      </c>
      <c r="R48" s="181">
        <v>0.39800000000000002</v>
      </c>
      <c r="S48" s="88" t="s">
        <v>1852</v>
      </c>
      <c r="T48" s="203" t="s">
        <v>6</v>
      </c>
      <c r="U48" s="188"/>
      <c r="V48" s="79" t="s">
        <v>6</v>
      </c>
      <c r="W48" s="80" t="s">
        <v>429</v>
      </c>
      <c r="X48" s="85" t="s">
        <v>6</v>
      </c>
      <c r="Y48" s="88"/>
      <c r="Z48" s="133">
        <v>4</v>
      </c>
      <c r="AA48" s="92" t="s">
        <v>519</v>
      </c>
      <c r="AB48" s="91" t="s">
        <v>6</v>
      </c>
      <c r="AC48" s="92"/>
      <c r="AD48" s="96" t="s">
        <v>6</v>
      </c>
      <c r="AE48" s="92"/>
      <c r="AF48" s="46" t="s">
        <v>6</v>
      </c>
      <c r="AG48" s="45"/>
      <c r="AH48" s="133">
        <v>6</v>
      </c>
      <c r="AI48" s="129" t="s">
        <v>627</v>
      </c>
      <c r="AJ48" s="212">
        <v>6.5</v>
      </c>
      <c r="AK48" s="102" t="s">
        <v>676</v>
      </c>
      <c r="AL48" s="91" t="s">
        <v>6</v>
      </c>
      <c r="AM48" s="92"/>
      <c r="AN48" s="481" t="s">
        <v>6</v>
      </c>
      <c r="AO48" s="498"/>
      <c r="AP48" s="114" t="s">
        <v>6</v>
      </c>
      <c r="AQ48" s="92"/>
      <c r="AR48" s="481">
        <v>6</v>
      </c>
      <c r="AS48" s="498"/>
      <c r="AT48" s="481" t="s">
        <v>6</v>
      </c>
      <c r="AU48" s="498"/>
      <c r="AV48" s="115" t="s">
        <v>6</v>
      </c>
      <c r="AW48" s="92"/>
      <c r="AX48" s="168" t="s">
        <v>6</v>
      </c>
      <c r="AY48" s="173" t="s">
        <v>1740</v>
      </c>
      <c r="AZ48" s="91" t="s">
        <v>6</v>
      </c>
      <c r="BA48" s="64"/>
      <c r="BB48" s="119" t="s">
        <v>6</v>
      </c>
      <c r="BC48" s="92"/>
      <c r="BD48" s="124" t="s">
        <v>2</v>
      </c>
      <c r="BE48" s="125"/>
      <c r="BF48" s="130" t="s">
        <v>6</v>
      </c>
      <c r="BG48" s="92"/>
      <c r="BH48" s="114" t="s">
        <v>6</v>
      </c>
      <c r="BI48" s="92"/>
      <c r="BJ48" s="91"/>
      <c r="BK48" s="91"/>
      <c r="BL48" s="91" t="s">
        <v>6</v>
      </c>
      <c r="BM48" s="92" t="s">
        <v>966</v>
      </c>
      <c r="BN48" s="481">
        <v>5.125</v>
      </c>
      <c r="BO48" s="498"/>
      <c r="BP48" s="136" t="s">
        <v>6</v>
      </c>
      <c r="BQ48" s="201"/>
      <c r="BR48" s="91" t="s">
        <v>6</v>
      </c>
      <c r="BS48" s="92" t="s">
        <v>1051</v>
      </c>
      <c r="BT48" s="91" t="s">
        <v>6</v>
      </c>
      <c r="BU48" s="92" t="s">
        <v>1098</v>
      </c>
      <c r="BV48" s="91" t="s">
        <v>6</v>
      </c>
      <c r="BW48" s="92" t="s">
        <v>1134</v>
      </c>
      <c r="BX48" s="505" t="s">
        <v>6</v>
      </c>
      <c r="BY48" s="498" t="s">
        <v>2116</v>
      </c>
      <c r="BZ48" s="114" t="s">
        <v>2</v>
      </c>
      <c r="CA48" s="92"/>
      <c r="CB48" s="91" t="s">
        <v>295</v>
      </c>
      <c r="CC48" s="92"/>
      <c r="CD48" s="145" t="s">
        <v>6</v>
      </c>
      <c r="CE48" s="97"/>
      <c r="CF48" s="91" t="s">
        <v>6</v>
      </c>
      <c r="CG48" s="143"/>
      <c r="CH48" s="91">
        <v>4.5</v>
      </c>
      <c r="CI48" s="92"/>
      <c r="CJ48" s="91">
        <v>7</v>
      </c>
      <c r="CK48" s="143" t="s">
        <v>1368</v>
      </c>
      <c r="CL48" s="150" t="s">
        <v>6</v>
      </c>
      <c r="CM48" s="92"/>
      <c r="CN48" s="150" t="s">
        <v>6</v>
      </c>
      <c r="CO48" s="92"/>
      <c r="CP48" s="91" t="s">
        <v>6</v>
      </c>
      <c r="CQ48" s="92"/>
      <c r="CR48" s="133" t="s">
        <v>6</v>
      </c>
      <c r="CS48" s="64"/>
      <c r="CT48" s="114">
        <v>1.5</v>
      </c>
      <c r="CU48" s="92" t="s">
        <v>1488</v>
      </c>
      <c r="CV48" s="114">
        <v>6</v>
      </c>
      <c r="CW48" s="92"/>
      <c r="CX48" s="92" t="s">
        <v>6</v>
      </c>
      <c r="CY48" s="92"/>
      <c r="CZ48" s="46" t="s">
        <v>6</v>
      </c>
      <c r="DA48" s="45"/>
      <c r="DC48" s="184">
        <f t="shared" si="4"/>
        <v>11</v>
      </c>
    </row>
    <row r="49" spans="1:107" s="184" customFormat="1" ht="19" customHeight="1" x14ac:dyDescent="0.25">
      <c r="A49" s="205"/>
      <c r="B49" s="5"/>
      <c r="C49" s="6"/>
      <c r="D49" s="29"/>
      <c r="E49" s="27"/>
      <c r="F49" s="46"/>
      <c r="G49" s="46"/>
      <c r="H49" s="197"/>
      <c r="I49" s="88"/>
      <c r="J49" s="481"/>
      <c r="K49" s="482"/>
      <c r="L49" s="60"/>
      <c r="M49" s="64"/>
      <c r="N49" s="145"/>
      <c r="O49" s="97"/>
      <c r="P49" s="199"/>
      <c r="Q49" s="125"/>
      <c r="R49" s="181"/>
      <c r="S49" s="208"/>
      <c r="T49" s="203"/>
      <c r="U49" s="188"/>
      <c r="V49" s="79"/>
      <c r="W49" s="80"/>
      <c r="X49" s="85"/>
      <c r="Y49" s="88"/>
      <c r="Z49" s="91"/>
      <c r="AA49" s="92"/>
      <c r="AB49" s="91"/>
      <c r="AC49" s="92"/>
      <c r="AD49" s="96" t="s">
        <v>2</v>
      </c>
      <c r="AE49" s="92"/>
      <c r="AF49" s="46"/>
      <c r="AG49" s="45"/>
      <c r="AH49" s="91"/>
      <c r="AI49" s="92"/>
      <c r="AJ49" s="133"/>
      <c r="AK49" s="102"/>
      <c r="AL49" s="91"/>
      <c r="AM49" s="92"/>
      <c r="AN49" s="481"/>
      <c r="AO49" s="498"/>
      <c r="AP49" s="114"/>
      <c r="AQ49" s="92"/>
      <c r="AR49" s="481"/>
      <c r="AS49" s="498"/>
      <c r="AT49" s="481"/>
      <c r="AU49" s="498"/>
      <c r="AV49" s="115"/>
      <c r="AW49" s="92"/>
      <c r="AX49" s="168"/>
      <c r="AY49" s="64"/>
      <c r="AZ49" s="91"/>
      <c r="BA49" s="64"/>
      <c r="BB49" s="119"/>
      <c r="BC49" s="92"/>
      <c r="BD49" s="124"/>
      <c r="BE49" s="125"/>
      <c r="BF49" s="130"/>
      <c r="BG49" s="92"/>
      <c r="BH49" s="114"/>
      <c r="BI49" s="92"/>
      <c r="BJ49" s="91"/>
      <c r="BK49" s="91"/>
      <c r="BL49" s="91"/>
      <c r="BM49" s="92"/>
      <c r="BN49" s="481"/>
      <c r="BO49" s="498"/>
      <c r="BP49" s="136"/>
      <c r="BQ49" s="201"/>
      <c r="BR49" s="91"/>
      <c r="BS49" s="92"/>
      <c r="BT49" s="91"/>
      <c r="BU49" s="92"/>
      <c r="BV49" s="91"/>
      <c r="BW49" s="92"/>
      <c r="BX49" s="505"/>
      <c r="BY49" s="498"/>
      <c r="BZ49" s="114"/>
      <c r="CA49" s="92"/>
      <c r="CB49" s="91"/>
      <c r="CC49" s="92"/>
      <c r="CD49" s="145"/>
      <c r="CE49" s="97"/>
      <c r="CF49" s="91"/>
      <c r="CG49" s="143"/>
      <c r="CH49" s="91"/>
      <c r="CI49" s="92"/>
      <c r="CJ49" s="91"/>
      <c r="CK49" s="92"/>
      <c r="CL49" s="150"/>
      <c r="CM49" s="92"/>
      <c r="CN49" s="150"/>
      <c r="CO49" s="92"/>
      <c r="CP49" s="91"/>
      <c r="CQ49" s="92"/>
      <c r="CR49" s="133"/>
      <c r="CS49" s="64"/>
      <c r="CT49" s="114"/>
      <c r="CU49" s="92"/>
      <c r="CV49" s="114"/>
      <c r="CW49" s="92"/>
      <c r="CX49" s="92"/>
      <c r="CY49" s="92"/>
      <c r="CZ49" s="46"/>
      <c r="DA49" s="45"/>
    </row>
    <row r="50" spans="1:107" s="25" customFormat="1" ht="19" customHeight="1" x14ac:dyDescent="0.25">
      <c r="A50" s="377"/>
      <c r="B50" s="343"/>
      <c r="C50" s="344" t="s">
        <v>38</v>
      </c>
      <c r="D50" s="345" t="s">
        <v>296</v>
      </c>
      <c r="E50" s="346"/>
      <c r="F50" s="151" t="s">
        <v>296</v>
      </c>
      <c r="G50" s="151"/>
      <c r="H50" s="151" t="s">
        <v>296</v>
      </c>
      <c r="I50" s="349"/>
      <c r="J50" s="485" t="s">
        <v>296</v>
      </c>
      <c r="K50" s="484"/>
      <c r="L50" s="378" t="s">
        <v>296</v>
      </c>
      <c r="M50" s="366"/>
      <c r="N50" s="375" t="s">
        <v>296</v>
      </c>
      <c r="O50" s="169"/>
      <c r="P50" s="352" t="s">
        <v>296</v>
      </c>
      <c r="Q50" s="353"/>
      <c r="R50" s="352" t="s">
        <v>296</v>
      </c>
      <c r="S50" s="135"/>
      <c r="T50" s="352" t="s">
        <v>296</v>
      </c>
      <c r="U50" s="356"/>
      <c r="V50" s="352" t="s">
        <v>296</v>
      </c>
      <c r="W50" s="358"/>
      <c r="X50" s="352" t="s">
        <v>296</v>
      </c>
      <c r="Y50" s="349"/>
      <c r="Z50" s="352" t="s">
        <v>296</v>
      </c>
      <c r="AA50" s="142"/>
      <c r="AB50" s="352" t="s">
        <v>296</v>
      </c>
      <c r="AC50" s="142"/>
      <c r="AD50" s="361" t="s">
        <v>296</v>
      </c>
      <c r="AE50" s="142"/>
      <c r="AF50" s="361" t="s">
        <v>296</v>
      </c>
      <c r="AG50" s="55"/>
      <c r="AH50" s="361" t="s">
        <v>296</v>
      </c>
      <c r="AI50" s="142"/>
      <c r="AJ50" s="361" t="s">
        <v>296</v>
      </c>
      <c r="AK50" s="104"/>
      <c r="AL50" s="361" t="s">
        <v>296</v>
      </c>
      <c r="AM50" s="142"/>
      <c r="AN50" s="485" t="s">
        <v>296</v>
      </c>
      <c r="AO50" s="497"/>
      <c r="AP50" s="361" t="s">
        <v>296</v>
      </c>
      <c r="AQ50" s="142"/>
      <c r="AR50" s="485" t="s">
        <v>296</v>
      </c>
      <c r="AS50" s="497"/>
      <c r="AT50" s="485" t="s">
        <v>296</v>
      </c>
      <c r="AU50" s="497"/>
      <c r="AV50" s="361" t="s">
        <v>296</v>
      </c>
      <c r="AW50" s="142"/>
      <c r="AX50" s="361" t="s">
        <v>296</v>
      </c>
      <c r="AY50" s="366"/>
      <c r="AZ50" s="361" t="s">
        <v>296</v>
      </c>
      <c r="BA50" s="366"/>
      <c r="BB50" s="361" t="s">
        <v>296</v>
      </c>
      <c r="BC50" s="142"/>
      <c r="BD50" s="361" t="s">
        <v>296</v>
      </c>
      <c r="BE50" s="353"/>
      <c r="BF50" s="359" t="s">
        <v>296</v>
      </c>
      <c r="BG50" s="142"/>
      <c r="BH50" s="361" t="s">
        <v>296</v>
      </c>
      <c r="BI50" s="142"/>
      <c r="BJ50" s="359" t="s">
        <v>296</v>
      </c>
      <c r="BK50" s="360"/>
      <c r="BL50" s="361" t="s">
        <v>296</v>
      </c>
      <c r="BM50" s="142"/>
      <c r="BN50" s="485" t="s">
        <v>296</v>
      </c>
      <c r="BO50" s="497"/>
      <c r="BP50" s="361" t="s">
        <v>296</v>
      </c>
      <c r="BQ50" s="373"/>
      <c r="BR50" s="359" t="s">
        <v>296</v>
      </c>
      <c r="BS50" s="142"/>
      <c r="BT50" s="361" t="s">
        <v>296</v>
      </c>
      <c r="BU50" s="142"/>
      <c r="BV50" s="359" t="s">
        <v>296</v>
      </c>
      <c r="BW50" s="142"/>
      <c r="BX50" s="485" t="s">
        <v>296</v>
      </c>
      <c r="BY50" s="497"/>
      <c r="BZ50" s="361" t="s">
        <v>296</v>
      </c>
      <c r="CA50" s="142"/>
      <c r="CB50" s="361" t="s">
        <v>296</v>
      </c>
      <c r="CC50" s="142"/>
      <c r="CD50" s="361" t="s">
        <v>296</v>
      </c>
      <c r="CE50" s="169"/>
      <c r="CF50" s="361" t="s">
        <v>296</v>
      </c>
      <c r="CG50" s="351"/>
      <c r="CH50" s="361" t="s">
        <v>296</v>
      </c>
      <c r="CI50" s="142"/>
      <c r="CJ50" s="361" t="s">
        <v>296</v>
      </c>
      <c r="CK50" s="142"/>
      <c r="CL50" s="361" t="s">
        <v>296</v>
      </c>
      <c r="CM50" s="142"/>
      <c r="CN50" s="361" t="s">
        <v>296</v>
      </c>
      <c r="CO50" s="142"/>
      <c r="CP50" s="361" t="s">
        <v>296</v>
      </c>
      <c r="CQ50" s="142"/>
      <c r="CR50" s="361" t="s">
        <v>296</v>
      </c>
      <c r="CS50" s="366"/>
      <c r="CT50" s="361" t="s">
        <v>296</v>
      </c>
      <c r="CU50" s="142"/>
      <c r="CV50" s="361" t="s">
        <v>296</v>
      </c>
      <c r="CW50" s="142"/>
      <c r="CX50" s="361" t="s">
        <v>296</v>
      </c>
      <c r="CY50" s="142"/>
      <c r="CZ50" s="361" t="s">
        <v>296</v>
      </c>
      <c r="DA50" s="55"/>
    </row>
    <row r="51" spans="1:107" s="184" customFormat="1" ht="19" customHeight="1" x14ac:dyDescent="0.25">
      <c r="A51" s="205">
        <v>5171</v>
      </c>
      <c r="B51" s="5">
        <v>29</v>
      </c>
      <c r="C51" s="6" t="s">
        <v>39</v>
      </c>
      <c r="D51" s="29">
        <v>6</v>
      </c>
      <c r="E51" s="27" t="s">
        <v>260</v>
      </c>
      <c r="F51" s="46" t="s">
        <v>2</v>
      </c>
      <c r="G51" s="46"/>
      <c r="H51" s="197">
        <v>6.5</v>
      </c>
      <c r="I51" s="88" t="s">
        <v>1647</v>
      </c>
      <c r="J51" s="481">
        <v>5.6</v>
      </c>
      <c r="K51" s="482" t="s">
        <v>1892</v>
      </c>
      <c r="L51" s="60" t="s">
        <v>6</v>
      </c>
      <c r="M51" s="64" t="s">
        <v>306</v>
      </c>
      <c r="N51" s="145">
        <v>2.9</v>
      </c>
      <c r="O51" s="97"/>
      <c r="P51" s="199">
        <v>6.35</v>
      </c>
      <c r="Q51" s="125" t="s">
        <v>375</v>
      </c>
      <c r="R51" s="227">
        <v>5</v>
      </c>
      <c r="S51" s="208"/>
      <c r="T51" s="203">
        <v>5.75</v>
      </c>
      <c r="U51" s="223" t="s">
        <v>1787</v>
      </c>
      <c r="V51" s="144">
        <v>7.44</v>
      </c>
      <c r="W51" s="80" t="s">
        <v>431</v>
      </c>
      <c r="X51" s="85">
        <v>4</v>
      </c>
      <c r="Y51" s="88" t="s">
        <v>484</v>
      </c>
      <c r="Z51" s="228">
        <v>5.8849999999999998</v>
      </c>
      <c r="AA51" s="92" t="s">
        <v>520</v>
      </c>
      <c r="AB51" s="91" t="s">
        <v>6</v>
      </c>
      <c r="AC51" s="92"/>
      <c r="AD51" s="96">
        <v>7</v>
      </c>
      <c r="AE51" s="92"/>
      <c r="AF51" s="46">
        <v>7</v>
      </c>
      <c r="AG51" s="45"/>
      <c r="AH51" s="91">
        <v>6</v>
      </c>
      <c r="AI51" s="92"/>
      <c r="AJ51" s="133">
        <v>6.5</v>
      </c>
      <c r="AK51" s="102" t="s">
        <v>668</v>
      </c>
      <c r="AL51" s="91" t="s">
        <v>295</v>
      </c>
      <c r="AM51" s="92" t="s">
        <v>700</v>
      </c>
      <c r="AN51" s="481">
        <v>3</v>
      </c>
      <c r="AO51" s="498"/>
      <c r="AP51" s="200">
        <v>6</v>
      </c>
      <c r="AQ51" s="129" t="s">
        <v>757</v>
      </c>
      <c r="AR51" s="481" t="s">
        <v>6</v>
      </c>
      <c r="AS51" s="498"/>
      <c r="AT51" s="481">
        <v>6.25</v>
      </c>
      <c r="AU51" s="498"/>
      <c r="AV51" s="115">
        <v>6</v>
      </c>
      <c r="AW51" s="92" t="s">
        <v>793</v>
      </c>
      <c r="AX51" s="168">
        <v>6.875</v>
      </c>
      <c r="AY51" s="64"/>
      <c r="AZ51" s="91">
        <v>7</v>
      </c>
      <c r="BA51" s="64"/>
      <c r="BB51" s="119">
        <v>4.2249999999999996</v>
      </c>
      <c r="BC51" s="92" t="s">
        <v>2</v>
      </c>
      <c r="BD51" s="229">
        <v>3.7499999999999999E-2</v>
      </c>
      <c r="BE51" s="64" t="s">
        <v>861</v>
      </c>
      <c r="BF51" s="130">
        <v>5.5</v>
      </c>
      <c r="BG51" s="92"/>
      <c r="BH51" s="114" t="s">
        <v>6</v>
      </c>
      <c r="BI51" s="92"/>
      <c r="BJ51" s="133">
        <v>7</v>
      </c>
      <c r="BK51" s="92" t="s">
        <v>948</v>
      </c>
      <c r="BL51" s="91">
        <v>6.875</v>
      </c>
      <c r="BM51" s="92"/>
      <c r="BN51" s="481">
        <v>5.125</v>
      </c>
      <c r="BO51" s="498"/>
      <c r="BP51" s="136">
        <v>4</v>
      </c>
      <c r="BQ51" s="201"/>
      <c r="BR51" s="91">
        <v>7</v>
      </c>
      <c r="BS51" s="92"/>
      <c r="BT51" s="91">
        <v>5</v>
      </c>
      <c r="BU51" s="230" t="s">
        <v>1100</v>
      </c>
      <c r="BV51" s="79">
        <v>5.75</v>
      </c>
      <c r="BW51" s="92"/>
      <c r="BX51" s="505">
        <v>4.5</v>
      </c>
      <c r="BY51" s="498"/>
      <c r="BZ51" s="114"/>
      <c r="CA51" s="92" t="s">
        <v>1191</v>
      </c>
      <c r="CB51" s="91">
        <v>6</v>
      </c>
      <c r="CC51" s="231"/>
      <c r="CD51" s="145">
        <v>12</v>
      </c>
      <c r="CE51" s="97" t="s">
        <v>2364</v>
      </c>
      <c r="CF51" s="133">
        <v>6</v>
      </c>
      <c r="CG51" s="143" t="s">
        <v>1249</v>
      </c>
      <c r="CH51" s="91">
        <v>4.5</v>
      </c>
      <c r="CI51" s="92" t="s">
        <v>1331</v>
      </c>
      <c r="CJ51" s="91">
        <v>7</v>
      </c>
      <c r="CK51" s="140"/>
      <c r="CL51" s="150">
        <v>6.25</v>
      </c>
      <c r="CM51" s="92"/>
      <c r="CN51" s="207">
        <v>4.7</v>
      </c>
      <c r="CO51" s="92" t="s">
        <v>1617</v>
      </c>
      <c r="CP51" s="91">
        <v>6</v>
      </c>
      <c r="CQ51" s="92"/>
      <c r="CR51" s="133" t="s">
        <v>6</v>
      </c>
      <c r="CS51" s="211" t="s">
        <v>1570</v>
      </c>
      <c r="CT51" s="114">
        <v>6.5</v>
      </c>
      <c r="CU51" s="92" t="s">
        <v>1492</v>
      </c>
      <c r="CV51" s="114" t="s">
        <v>6</v>
      </c>
      <c r="CW51" s="92"/>
      <c r="CX51" s="92">
        <v>5</v>
      </c>
      <c r="CY51" s="92"/>
      <c r="CZ51" s="46">
        <v>4</v>
      </c>
      <c r="DA51" s="45" t="s">
        <v>2190</v>
      </c>
      <c r="DB51" s="184" t="s">
        <v>2</v>
      </c>
      <c r="DC51" s="184">
        <f t="shared" ref="DC51:DC58" si="5">COUNT(D51:CZ51)</f>
        <v>42</v>
      </c>
    </row>
    <row r="52" spans="1:107" s="184" customFormat="1" ht="19" customHeight="1" x14ac:dyDescent="0.25">
      <c r="A52" s="205">
        <v>5171</v>
      </c>
      <c r="B52" s="5">
        <v>30</v>
      </c>
      <c r="C52" s="6" t="s">
        <v>40</v>
      </c>
      <c r="D52" s="29" t="s">
        <v>6</v>
      </c>
      <c r="E52" s="27" t="s">
        <v>261</v>
      </c>
      <c r="F52" s="46" t="s">
        <v>2</v>
      </c>
      <c r="G52" s="46"/>
      <c r="H52" s="197">
        <v>6.5</v>
      </c>
      <c r="I52" s="88" t="s">
        <v>1648</v>
      </c>
      <c r="J52" s="481" t="s">
        <v>6</v>
      </c>
      <c r="K52" s="482" t="s">
        <v>1893</v>
      </c>
      <c r="L52" s="60" t="s">
        <v>6</v>
      </c>
      <c r="M52" s="64"/>
      <c r="N52" s="145" t="s">
        <v>6</v>
      </c>
      <c r="O52" s="97" t="s">
        <v>1952</v>
      </c>
      <c r="P52" s="213">
        <v>6.35</v>
      </c>
      <c r="Q52" s="125" t="s">
        <v>376</v>
      </c>
      <c r="R52" s="214" t="s">
        <v>6</v>
      </c>
      <c r="S52" s="208"/>
      <c r="T52" s="222">
        <v>11</v>
      </c>
      <c r="U52" s="223" t="s">
        <v>1788</v>
      </c>
      <c r="V52" s="144">
        <v>7.44</v>
      </c>
      <c r="W52" s="80" t="s">
        <v>431</v>
      </c>
      <c r="X52" s="85" t="s">
        <v>6</v>
      </c>
      <c r="Y52" s="88" t="s">
        <v>477</v>
      </c>
      <c r="Z52" s="133">
        <v>4</v>
      </c>
      <c r="AA52" s="92" t="s">
        <v>521</v>
      </c>
      <c r="AB52" s="91" t="s">
        <v>6</v>
      </c>
      <c r="AC52" s="92"/>
      <c r="AD52" s="96">
        <v>7</v>
      </c>
      <c r="AE52" s="92"/>
      <c r="AF52" s="46" t="s">
        <v>6</v>
      </c>
      <c r="AG52" s="45"/>
      <c r="AH52" s="91" t="s">
        <v>6</v>
      </c>
      <c r="AI52" s="92"/>
      <c r="AJ52" s="133">
        <v>6.5</v>
      </c>
      <c r="AK52" s="102" t="s">
        <v>668</v>
      </c>
      <c r="AL52" s="91" t="s">
        <v>295</v>
      </c>
      <c r="AM52" s="232" t="s">
        <v>701</v>
      </c>
      <c r="AN52" s="481">
        <v>1</v>
      </c>
      <c r="AO52" s="498" t="s">
        <v>1970</v>
      </c>
      <c r="AP52" s="114" t="s">
        <v>6</v>
      </c>
      <c r="AQ52" s="129" t="s">
        <v>758</v>
      </c>
      <c r="AR52" s="481" t="s">
        <v>6</v>
      </c>
      <c r="AS52" s="498"/>
      <c r="AT52" s="481">
        <v>6.25</v>
      </c>
      <c r="AU52" s="498"/>
      <c r="AV52" s="115">
        <v>6</v>
      </c>
      <c r="AW52" s="92" t="s">
        <v>794</v>
      </c>
      <c r="AX52" s="168">
        <v>6.875</v>
      </c>
      <c r="AY52" s="64"/>
      <c r="AZ52" s="79">
        <v>7</v>
      </c>
      <c r="BA52" s="64"/>
      <c r="BB52" s="119" t="s">
        <v>6</v>
      </c>
      <c r="BC52" s="92"/>
      <c r="BD52" s="233"/>
      <c r="BE52" s="64"/>
      <c r="BF52" s="130" t="s">
        <v>6</v>
      </c>
      <c r="BG52" s="92"/>
      <c r="BH52" s="114" t="s">
        <v>6</v>
      </c>
      <c r="BI52" s="92"/>
      <c r="BJ52" s="133">
        <v>7</v>
      </c>
      <c r="BK52" s="92" t="s">
        <v>948</v>
      </c>
      <c r="BL52" s="91">
        <v>6.875</v>
      </c>
      <c r="BM52" s="92"/>
      <c r="BN52" s="481">
        <v>4.25</v>
      </c>
      <c r="BO52" s="498" t="s">
        <v>2078</v>
      </c>
      <c r="BP52" s="136" t="s">
        <v>6</v>
      </c>
      <c r="BQ52" s="201"/>
      <c r="BR52" s="91">
        <v>7</v>
      </c>
      <c r="BS52" s="92"/>
      <c r="BT52" s="91" t="s">
        <v>6</v>
      </c>
      <c r="BU52" s="230"/>
      <c r="BV52" s="79">
        <v>5.75</v>
      </c>
      <c r="BW52" s="92" t="s">
        <v>1135</v>
      </c>
      <c r="BX52" s="505">
        <v>4.5</v>
      </c>
      <c r="BY52" s="498" t="s">
        <v>2117</v>
      </c>
      <c r="BZ52" s="114" t="s">
        <v>2</v>
      </c>
      <c r="CA52" s="92" t="s">
        <v>1191</v>
      </c>
      <c r="CB52" s="91">
        <v>6</v>
      </c>
      <c r="CC52" s="231"/>
      <c r="CD52" s="145">
        <v>12</v>
      </c>
      <c r="CE52" s="97" t="s">
        <v>2364</v>
      </c>
      <c r="CF52" s="133" t="s">
        <v>6</v>
      </c>
      <c r="CG52" s="143" t="s">
        <v>1250</v>
      </c>
      <c r="CH52" s="133">
        <v>4.5</v>
      </c>
      <c r="CI52" s="92" t="s">
        <v>1332</v>
      </c>
      <c r="CJ52" s="133">
        <v>7.5</v>
      </c>
      <c r="CK52" s="140" t="s">
        <v>1369</v>
      </c>
      <c r="CL52" s="207">
        <v>6.25</v>
      </c>
      <c r="CM52" s="92" t="s">
        <v>1419</v>
      </c>
      <c r="CN52" s="207" t="s">
        <v>6</v>
      </c>
      <c r="CO52" s="92" t="s">
        <v>1617</v>
      </c>
      <c r="CP52" s="91">
        <v>6</v>
      </c>
      <c r="CQ52" s="92"/>
      <c r="CR52" s="133" t="s">
        <v>6</v>
      </c>
      <c r="CS52" s="211" t="s">
        <v>1570</v>
      </c>
      <c r="CT52" s="114">
        <v>6.5</v>
      </c>
      <c r="CU52" s="92" t="s">
        <v>1492</v>
      </c>
      <c r="CV52" s="114" t="s">
        <v>6</v>
      </c>
      <c r="CW52" s="92"/>
      <c r="CX52" s="92">
        <v>5</v>
      </c>
      <c r="CY52" s="92" t="s">
        <v>2321</v>
      </c>
      <c r="CZ52" s="46" t="s">
        <v>6</v>
      </c>
      <c r="DA52" s="45"/>
      <c r="DB52" s="184" t="s">
        <v>2</v>
      </c>
      <c r="DC52" s="184">
        <f t="shared" si="5"/>
        <v>26</v>
      </c>
    </row>
    <row r="53" spans="1:107" s="184" customFormat="1" ht="19" customHeight="1" x14ac:dyDescent="0.25">
      <c r="A53" s="205">
        <v>51721</v>
      </c>
      <c r="B53" s="5">
        <v>31</v>
      </c>
      <c r="C53" s="6" t="s">
        <v>41</v>
      </c>
      <c r="D53" s="29">
        <v>6</v>
      </c>
      <c r="E53" s="35" t="s">
        <v>262</v>
      </c>
      <c r="F53" s="46" t="s">
        <v>2</v>
      </c>
      <c r="G53" s="46"/>
      <c r="H53" s="197">
        <v>6.5</v>
      </c>
      <c r="I53" s="88"/>
      <c r="J53" s="481">
        <v>5.6</v>
      </c>
      <c r="K53" s="482" t="s">
        <v>1893</v>
      </c>
      <c r="L53" s="60" t="s">
        <v>6</v>
      </c>
      <c r="M53" s="64" t="s">
        <v>307</v>
      </c>
      <c r="N53" s="145">
        <v>2.9</v>
      </c>
      <c r="O53" s="97"/>
      <c r="P53" s="213">
        <v>6.35</v>
      </c>
      <c r="Q53" s="125"/>
      <c r="R53" s="214">
        <v>5</v>
      </c>
      <c r="S53" s="208" t="s">
        <v>1874</v>
      </c>
      <c r="T53" s="222">
        <v>11</v>
      </c>
      <c r="U53" s="223" t="s">
        <v>1788</v>
      </c>
      <c r="V53" s="144">
        <v>7.44</v>
      </c>
      <c r="W53" s="80" t="s">
        <v>431</v>
      </c>
      <c r="X53" s="85">
        <v>4</v>
      </c>
      <c r="Y53" s="88" t="s">
        <v>484</v>
      </c>
      <c r="Z53" s="228">
        <v>5.8849999999999998</v>
      </c>
      <c r="AA53" s="92" t="s">
        <v>522</v>
      </c>
      <c r="AB53" s="91" t="s">
        <v>6</v>
      </c>
      <c r="AC53" s="92"/>
      <c r="AD53" s="96">
        <v>7</v>
      </c>
      <c r="AE53" s="92"/>
      <c r="AF53" s="46">
        <v>7</v>
      </c>
      <c r="AG53" s="45" t="s">
        <v>590</v>
      </c>
      <c r="AH53" s="91">
        <v>6</v>
      </c>
      <c r="AI53" s="92"/>
      <c r="AJ53" s="133">
        <v>6.5</v>
      </c>
      <c r="AK53" s="102" t="s">
        <v>668</v>
      </c>
      <c r="AL53" s="91" t="s">
        <v>295</v>
      </c>
      <c r="AM53" s="92" t="s">
        <v>702</v>
      </c>
      <c r="AN53" s="481">
        <v>3</v>
      </c>
      <c r="AO53" s="498"/>
      <c r="AP53" s="200">
        <v>6</v>
      </c>
      <c r="AQ53" s="129" t="s">
        <v>759</v>
      </c>
      <c r="AR53" s="481">
        <v>6</v>
      </c>
      <c r="AS53" s="498"/>
      <c r="AT53" s="481">
        <v>6.25</v>
      </c>
      <c r="AU53" s="498"/>
      <c r="AV53" s="115">
        <v>6</v>
      </c>
      <c r="AW53" s="92" t="s">
        <v>795</v>
      </c>
      <c r="AX53" s="168">
        <v>6.875</v>
      </c>
      <c r="AY53" s="64"/>
      <c r="AZ53" s="79">
        <v>7</v>
      </c>
      <c r="BA53" s="64"/>
      <c r="BB53" s="119">
        <v>4.2249999999999996</v>
      </c>
      <c r="BC53" s="92"/>
      <c r="BD53" s="229">
        <v>3.7499999999999999E-2</v>
      </c>
      <c r="BE53" s="64" t="s">
        <v>862</v>
      </c>
      <c r="BF53" s="130">
        <v>5.5</v>
      </c>
      <c r="BG53" s="92" t="s">
        <v>877</v>
      </c>
      <c r="BH53" s="114" t="s">
        <v>6</v>
      </c>
      <c r="BI53" s="92"/>
      <c r="BJ53" s="133">
        <v>7</v>
      </c>
      <c r="BK53" s="92" t="s">
        <v>948</v>
      </c>
      <c r="BL53" s="91">
        <v>6.875</v>
      </c>
      <c r="BM53" s="92"/>
      <c r="BN53" s="481">
        <v>5.125</v>
      </c>
      <c r="BO53" s="498" t="s">
        <v>2079</v>
      </c>
      <c r="BP53" s="136">
        <v>4</v>
      </c>
      <c r="BQ53" s="201"/>
      <c r="BR53" s="91">
        <v>7</v>
      </c>
      <c r="BS53" s="92"/>
      <c r="BT53" s="91">
        <v>5</v>
      </c>
      <c r="BU53" s="230"/>
      <c r="BV53" s="79">
        <v>5.75</v>
      </c>
      <c r="BW53" s="92"/>
      <c r="BX53" s="505">
        <v>4.5</v>
      </c>
      <c r="BY53" s="498"/>
      <c r="BZ53" s="114"/>
      <c r="CA53" s="92" t="s">
        <v>1191</v>
      </c>
      <c r="CB53" s="91">
        <v>6</v>
      </c>
      <c r="CC53" s="234"/>
      <c r="CD53" s="145">
        <v>12</v>
      </c>
      <c r="CE53" s="97" t="s">
        <v>2364</v>
      </c>
      <c r="CF53" s="133">
        <v>6</v>
      </c>
      <c r="CG53" s="143" t="s">
        <v>1250</v>
      </c>
      <c r="CH53" s="91">
        <v>4.5</v>
      </c>
      <c r="CI53" s="92"/>
      <c r="CJ53" s="91">
        <v>7</v>
      </c>
      <c r="CK53" s="64" t="s">
        <v>1370</v>
      </c>
      <c r="CL53" s="207">
        <v>6.25</v>
      </c>
      <c r="CM53" s="92"/>
      <c r="CN53" s="207">
        <v>4.7</v>
      </c>
      <c r="CO53" s="92" t="s">
        <v>1617</v>
      </c>
      <c r="CP53" s="91">
        <v>6</v>
      </c>
      <c r="CQ53" s="92"/>
      <c r="CR53" s="133" t="s">
        <v>6</v>
      </c>
      <c r="CS53" s="211" t="s">
        <v>1571</v>
      </c>
      <c r="CT53" s="114">
        <v>6.5</v>
      </c>
      <c r="CU53" s="92" t="s">
        <v>1492</v>
      </c>
      <c r="CV53" s="114" t="s">
        <v>6</v>
      </c>
      <c r="CW53" s="92"/>
      <c r="CX53" s="92">
        <v>5</v>
      </c>
      <c r="CY53" s="92" t="s">
        <v>2322</v>
      </c>
      <c r="CZ53" s="46">
        <v>4</v>
      </c>
      <c r="DA53" s="45" t="s">
        <v>2190</v>
      </c>
      <c r="DB53" s="184" t="s">
        <v>2</v>
      </c>
      <c r="DC53" s="184">
        <f t="shared" si="5"/>
        <v>43</v>
      </c>
    </row>
    <row r="54" spans="1:107" s="184" customFormat="1" ht="19" customHeight="1" x14ac:dyDescent="0.25">
      <c r="A54" s="205">
        <v>2211</v>
      </c>
      <c r="B54" s="5">
        <v>32</v>
      </c>
      <c r="C54" s="6" t="s">
        <v>42</v>
      </c>
      <c r="D54" s="29">
        <v>4</v>
      </c>
      <c r="E54" s="27" t="s">
        <v>263</v>
      </c>
      <c r="F54" s="46" t="s">
        <v>2</v>
      </c>
      <c r="G54" s="46"/>
      <c r="H54" s="186">
        <v>6.5</v>
      </c>
      <c r="I54" s="208" t="s">
        <v>1649</v>
      </c>
      <c r="J54" s="481">
        <v>5.6</v>
      </c>
      <c r="K54" s="482" t="s">
        <v>1894</v>
      </c>
      <c r="L54" s="60" t="s">
        <v>6</v>
      </c>
      <c r="M54" s="64" t="s">
        <v>308</v>
      </c>
      <c r="N54" s="145" t="s">
        <v>6</v>
      </c>
      <c r="O54" s="97" t="s">
        <v>2352</v>
      </c>
      <c r="P54" s="213">
        <v>6.35</v>
      </c>
      <c r="Q54" s="125" t="s">
        <v>377</v>
      </c>
      <c r="R54" s="214">
        <v>4.25</v>
      </c>
      <c r="S54" s="208" t="s">
        <v>1856</v>
      </c>
      <c r="T54" s="203">
        <v>16.75</v>
      </c>
      <c r="U54" s="223" t="s">
        <v>1789</v>
      </c>
      <c r="V54" s="144">
        <v>4.3499999999999996</v>
      </c>
      <c r="W54" s="80" t="s">
        <v>432</v>
      </c>
      <c r="X54" s="85">
        <v>4</v>
      </c>
      <c r="Y54" s="88"/>
      <c r="Z54" s="228">
        <v>5.8849999999999998</v>
      </c>
      <c r="AA54" s="92" t="s">
        <v>522</v>
      </c>
      <c r="AB54" s="91" t="s">
        <v>6</v>
      </c>
      <c r="AC54" s="92"/>
      <c r="AD54" s="96">
        <v>5</v>
      </c>
      <c r="AE54" s="92"/>
      <c r="AF54" s="46">
        <v>7</v>
      </c>
      <c r="AG54" s="45" t="s">
        <v>591</v>
      </c>
      <c r="AH54" s="91">
        <v>6</v>
      </c>
      <c r="AI54" s="92" t="s">
        <v>628</v>
      </c>
      <c r="AJ54" s="133">
        <v>6.5</v>
      </c>
      <c r="AK54" s="102" t="s">
        <v>677</v>
      </c>
      <c r="AL54" s="133" t="s">
        <v>295</v>
      </c>
      <c r="AM54" s="92" t="s">
        <v>703</v>
      </c>
      <c r="AN54" s="481">
        <v>3.9</v>
      </c>
      <c r="AO54" s="498" t="s">
        <v>1971</v>
      </c>
      <c r="AP54" s="235">
        <v>5.5</v>
      </c>
      <c r="AQ54" s="80" t="s">
        <v>760</v>
      </c>
      <c r="AR54" s="481">
        <v>6</v>
      </c>
      <c r="AS54" s="498" t="s">
        <v>2008</v>
      </c>
      <c r="AT54" s="481">
        <v>6.25</v>
      </c>
      <c r="AU54" s="498" t="s">
        <v>2043</v>
      </c>
      <c r="AV54" s="115">
        <v>6</v>
      </c>
      <c r="AW54" s="92" t="s">
        <v>796</v>
      </c>
      <c r="AX54" s="206">
        <v>6.875</v>
      </c>
      <c r="AY54" s="64" t="s">
        <v>1741</v>
      </c>
      <c r="AZ54" s="79">
        <v>7</v>
      </c>
      <c r="BA54" s="64" t="s">
        <v>1705</v>
      </c>
      <c r="BB54" s="236">
        <v>4.2249999999999996</v>
      </c>
      <c r="BC54" s="92" t="s">
        <v>835</v>
      </c>
      <c r="BD54" s="216">
        <f>0.1%+0.39%</f>
        <v>4.8999999999999998E-3</v>
      </c>
      <c r="BE54" s="64" t="s">
        <v>863</v>
      </c>
      <c r="BF54" s="191">
        <v>5.5</v>
      </c>
      <c r="BG54" s="92" t="s">
        <v>878</v>
      </c>
      <c r="BH54" s="114" t="s">
        <v>6</v>
      </c>
      <c r="BI54" s="92"/>
      <c r="BJ54" s="133" t="s">
        <v>2</v>
      </c>
      <c r="BK54" s="92" t="s">
        <v>949</v>
      </c>
      <c r="BL54" s="91">
        <v>6.875</v>
      </c>
      <c r="BM54" s="237"/>
      <c r="BN54" s="481">
        <v>5.125</v>
      </c>
      <c r="BO54" s="498"/>
      <c r="BP54" s="136" t="s">
        <v>6</v>
      </c>
      <c r="BQ54" s="201" t="s">
        <v>1024</v>
      </c>
      <c r="BR54" s="133">
        <v>7</v>
      </c>
      <c r="BS54" s="92" t="s">
        <v>1052</v>
      </c>
      <c r="BT54" s="91" t="s">
        <v>6</v>
      </c>
      <c r="BU54" s="92"/>
      <c r="BV54" s="91" t="s">
        <v>6</v>
      </c>
      <c r="BW54" s="92" t="s">
        <v>1136</v>
      </c>
      <c r="BX54" s="505">
        <v>4.5</v>
      </c>
      <c r="BY54" s="498" t="s">
        <v>2118</v>
      </c>
      <c r="BZ54" s="114" t="s">
        <v>2</v>
      </c>
      <c r="CA54" s="92"/>
      <c r="CB54" s="133">
        <v>6</v>
      </c>
      <c r="CC54" s="143" t="s">
        <v>1201</v>
      </c>
      <c r="CD54" s="145">
        <v>4</v>
      </c>
      <c r="CE54" s="97" t="s">
        <v>2365</v>
      </c>
      <c r="CF54" s="133" t="s">
        <v>6</v>
      </c>
      <c r="CG54" s="143" t="s">
        <v>1251</v>
      </c>
      <c r="CH54" s="91">
        <v>4.5</v>
      </c>
      <c r="CI54" s="92" t="s">
        <v>1333</v>
      </c>
      <c r="CJ54" s="91">
        <v>1.5</v>
      </c>
      <c r="CK54" s="140" t="s">
        <v>1371</v>
      </c>
      <c r="CL54" s="207">
        <v>6.25</v>
      </c>
      <c r="CM54" s="156" t="s">
        <v>1420</v>
      </c>
      <c r="CN54" s="150" t="s">
        <v>6</v>
      </c>
      <c r="CO54" s="92" t="s">
        <v>1618</v>
      </c>
      <c r="CP54" s="91">
        <v>6</v>
      </c>
      <c r="CQ54" s="92" t="s">
        <v>1467</v>
      </c>
      <c r="CR54" s="133" t="s">
        <v>6</v>
      </c>
      <c r="CS54" s="64" t="s">
        <v>1572</v>
      </c>
      <c r="CT54" s="152">
        <v>3.8730000000000002</v>
      </c>
      <c r="CU54" s="92" t="s">
        <v>1498</v>
      </c>
      <c r="CV54" s="114" t="s">
        <v>295</v>
      </c>
      <c r="CW54" s="92" t="s">
        <v>1531</v>
      </c>
      <c r="CX54" s="92">
        <v>5</v>
      </c>
      <c r="CY54" s="92" t="s">
        <v>2282</v>
      </c>
      <c r="CZ54" s="46">
        <v>4</v>
      </c>
      <c r="DA54" s="45" t="s">
        <v>2191</v>
      </c>
      <c r="DB54" s="510" t="s">
        <v>2</v>
      </c>
      <c r="DC54" s="184">
        <f t="shared" si="5"/>
        <v>36</v>
      </c>
    </row>
    <row r="55" spans="1:107" s="184" customFormat="1" ht="19" customHeight="1" x14ac:dyDescent="0.25">
      <c r="A55" s="205">
        <v>2213</v>
      </c>
      <c r="B55" s="238">
        <v>33</v>
      </c>
      <c r="C55" s="11" t="s">
        <v>43</v>
      </c>
      <c r="D55" s="36" t="s">
        <v>6</v>
      </c>
      <c r="E55" s="37"/>
      <c r="F55" s="239" t="s">
        <v>2</v>
      </c>
      <c r="G55" s="239"/>
      <c r="H55" s="186">
        <v>6.5</v>
      </c>
      <c r="I55" s="240"/>
      <c r="J55" s="481">
        <v>5.6</v>
      </c>
      <c r="K55" s="482" t="s">
        <v>1894</v>
      </c>
      <c r="L55" s="60" t="s">
        <v>6</v>
      </c>
      <c r="M55" s="64" t="s">
        <v>309</v>
      </c>
      <c r="N55" s="145" t="s">
        <v>6</v>
      </c>
      <c r="O55" s="97"/>
      <c r="P55" s="241" t="s">
        <v>6</v>
      </c>
      <c r="Q55" s="240"/>
      <c r="R55" s="242" t="s">
        <v>6</v>
      </c>
      <c r="S55" s="243"/>
      <c r="T55" s="222" t="s">
        <v>6</v>
      </c>
      <c r="U55" s="223"/>
      <c r="V55" s="144" t="s">
        <v>6</v>
      </c>
      <c r="W55" s="80" t="s">
        <v>429</v>
      </c>
      <c r="X55" s="244" t="s">
        <v>6</v>
      </c>
      <c r="Y55" s="245" t="s">
        <v>485</v>
      </c>
      <c r="Z55" s="228">
        <v>5.8849999999999998</v>
      </c>
      <c r="AA55" s="92" t="s">
        <v>523</v>
      </c>
      <c r="AB55" s="91" t="s">
        <v>6</v>
      </c>
      <c r="AC55" s="92"/>
      <c r="AD55" s="96" t="s">
        <v>6</v>
      </c>
      <c r="AE55" s="92"/>
      <c r="AF55" s="46">
        <v>7</v>
      </c>
      <c r="AG55" s="45" t="s">
        <v>591</v>
      </c>
      <c r="AH55" s="91">
        <v>6</v>
      </c>
      <c r="AI55" s="92" t="s">
        <v>628</v>
      </c>
      <c r="AJ55" s="133">
        <v>6.5</v>
      </c>
      <c r="AK55" s="102" t="s">
        <v>677</v>
      </c>
      <c r="AL55" s="133" t="s">
        <v>295</v>
      </c>
      <c r="AM55" s="92" t="s">
        <v>704</v>
      </c>
      <c r="AN55" s="481">
        <v>3.9</v>
      </c>
      <c r="AO55" s="498" t="s">
        <v>1972</v>
      </c>
      <c r="AP55" s="235">
        <v>5.5</v>
      </c>
      <c r="AQ55" s="80" t="s">
        <v>761</v>
      </c>
      <c r="AR55" s="481" t="s">
        <v>6</v>
      </c>
      <c r="AS55" s="498"/>
      <c r="AT55" s="481" t="s">
        <v>6</v>
      </c>
      <c r="AU55" s="498"/>
      <c r="AV55" s="115" t="s">
        <v>6</v>
      </c>
      <c r="AW55" s="92"/>
      <c r="AX55" s="206">
        <v>6.875</v>
      </c>
      <c r="AY55" s="64" t="s">
        <v>1741</v>
      </c>
      <c r="AZ55" s="79">
        <v>7</v>
      </c>
      <c r="BA55" s="211" t="s">
        <v>1730</v>
      </c>
      <c r="BB55" s="236">
        <v>4.2249999999999996</v>
      </c>
      <c r="BC55" s="92" t="s">
        <v>836</v>
      </c>
      <c r="BD55" s="216">
        <f t="shared" ref="BD55:BD58" si="6">0.1%+0.39%</f>
        <v>4.8999999999999998E-3</v>
      </c>
      <c r="BE55" s="64" t="s">
        <v>863</v>
      </c>
      <c r="BF55" s="191">
        <v>5.5</v>
      </c>
      <c r="BG55" s="92" t="s">
        <v>879</v>
      </c>
      <c r="BH55" s="114" t="s">
        <v>6</v>
      </c>
      <c r="BI55" s="92" t="s">
        <v>929</v>
      </c>
      <c r="BJ55" s="91" t="s">
        <v>2</v>
      </c>
      <c r="BK55" s="92"/>
      <c r="BL55" s="91" t="s">
        <v>6</v>
      </c>
      <c r="BM55" s="92"/>
      <c r="BN55" s="481">
        <v>5.125</v>
      </c>
      <c r="BO55" s="498" t="s">
        <v>2080</v>
      </c>
      <c r="BP55" s="136" t="s">
        <v>6</v>
      </c>
      <c r="BQ55" s="201"/>
      <c r="BR55" s="133" t="s">
        <v>6</v>
      </c>
      <c r="BS55" s="92" t="s">
        <v>1053</v>
      </c>
      <c r="BT55" s="91" t="s">
        <v>6</v>
      </c>
      <c r="BU55" s="92"/>
      <c r="BV55" s="91" t="s">
        <v>6</v>
      </c>
      <c r="BW55" s="92" t="s">
        <v>1137</v>
      </c>
      <c r="BX55" s="505" t="s">
        <v>6</v>
      </c>
      <c r="BY55" s="498"/>
      <c r="BZ55" s="114"/>
      <c r="CA55" s="92"/>
      <c r="CB55" s="133" t="s">
        <v>6</v>
      </c>
      <c r="CC55" s="143"/>
      <c r="CD55" s="145">
        <v>7</v>
      </c>
      <c r="CE55" s="97" t="s">
        <v>2146</v>
      </c>
      <c r="CF55" s="133" t="s">
        <v>6</v>
      </c>
      <c r="CG55" s="143" t="s">
        <v>1252</v>
      </c>
      <c r="CH55" s="91" t="s">
        <v>6</v>
      </c>
      <c r="CI55" s="92"/>
      <c r="CJ55" s="91">
        <v>1</v>
      </c>
      <c r="CK55" s="140" t="s">
        <v>1372</v>
      </c>
      <c r="CL55" s="207" t="s">
        <v>6</v>
      </c>
      <c r="CM55" s="92"/>
      <c r="CN55" s="150" t="s">
        <v>6</v>
      </c>
      <c r="CO55" s="92" t="s">
        <v>1619</v>
      </c>
      <c r="CP55" s="91" t="s">
        <v>6</v>
      </c>
      <c r="CQ55" s="92"/>
      <c r="CR55" s="133" t="s">
        <v>6</v>
      </c>
      <c r="CS55" s="64" t="s">
        <v>1573</v>
      </c>
      <c r="CT55" s="152">
        <v>5.0289999999999999</v>
      </c>
      <c r="CU55" s="92" t="s">
        <v>1498</v>
      </c>
      <c r="CV55" s="114">
        <v>4.4000000000000004</v>
      </c>
      <c r="CW55" s="92" t="s">
        <v>1532</v>
      </c>
      <c r="CX55" s="92" t="s">
        <v>6</v>
      </c>
      <c r="CY55" s="92"/>
      <c r="CZ55" s="46" t="s">
        <v>6</v>
      </c>
      <c r="DA55" s="45" t="s">
        <v>2192</v>
      </c>
      <c r="DB55" s="510" t="s">
        <v>2</v>
      </c>
      <c r="DC55" s="184">
        <f t="shared" si="5"/>
        <v>18</v>
      </c>
    </row>
    <row r="56" spans="1:107" s="184" customFormat="1" ht="19" customHeight="1" x14ac:dyDescent="0.25">
      <c r="A56" s="205">
        <v>22121</v>
      </c>
      <c r="B56" s="5">
        <v>34</v>
      </c>
      <c r="C56" s="6" t="s">
        <v>44</v>
      </c>
      <c r="D56" s="29">
        <v>4</v>
      </c>
      <c r="E56" s="27" t="s">
        <v>263</v>
      </c>
      <c r="F56" s="46" t="s">
        <v>2</v>
      </c>
      <c r="G56" s="46"/>
      <c r="H56" s="186">
        <v>6.5</v>
      </c>
      <c r="I56" s="125" t="s">
        <v>1650</v>
      </c>
      <c r="J56" s="481">
        <v>5.6</v>
      </c>
      <c r="K56" s="482" t="s">
        <v>1894</v>
      </c>
      <c r="L56" s="60" t="s">
        <v>6</v>
      </c>
      <c r="M56" s="64" t="s">
        <v>310</v>
      </c>
      <c r="N56" s="145" t="s">
        <v>6</v>
      </c>
      <c r="O56" s="97" t="s">
        <v>2352</v>
      </c>
      <c r="P56" s="213">
        <v>6.35</v>
      </c>
      <c r="Q56" s="125" t="s">
        <v>378</v>
      </c>
      <c r="R56" s="214">
        <v>4.25</v>
      </c>
      <c r="S56" s="208"/>
      <c r="T56" s="203">
        <v>16.75</v>
      </c>
      <c r="U56" s="223"/>
      <c r="V56" s="144">
        <v>6</v>
      </c>
      <c r="W56" s="80" t="s">
        <v>433</v>
      </c>
      <c r="X56" s="85">
        <v>4</v>
      </c>
      <c r="Y56" s="88" t="s">
        <v>486</v>
      </c>
      <c r="Z56" s="228">
        <v>5.8849999999999998</v>
      </c>
      <c r="AA56" s="92" t="s">
        <v>522</v>
      </c>
      <c r="AB56" s="91" t="s">
        <v>6</v>
      </c>
      <c r="AC56" s="92"/>
      <c r="AD56" s="96">
        <v>5</v>
      </c>
      <c r="AE56" s="92"/>
      <c r="AF56" s="46">
        <v>7</v>
      </c>
      <c r="AG56" s="45" t="s">
        <v>591</v>
      </c>
      <c r="AH56" s="91">
        <v>6</v>
      </c>
      <c r="AI56" s="92" t="s">
        <v>628</v>
      </c>
      <c r="AJ56" s="133">
        <v>6.5</v>
      </c>
      <c r="AK56" s="102" t="s">
        <v>678</v>
      </c>
      <c r="AL56" s="133" t="s">
        <v>295</v>
      </c>
      <c r="AM56" s="92" t="s">
        <v>705</v>
      </c>
      <c r="AN56" s="481">
        <v>3.9</v>
      </c>
      <c r="AO56" s="498" t="s">
        <v>1973</v>
      </c>
      <c r="AP56" s="235">
        <v>5.5</v>
      </c>
      <c r="AQ56" s="80" t="s">
        <v>760</v>
      </c>
      <c r="AR56" s="481">
        <v>6</v>
      </c>
      <c r="AS56" s="498" t="s">
        <v>2008</v>
      </c>
      <c r="AT56" s="481">
        <v>6.25</v>
      </c>
      <c r="AU56" s="498" t="s">
        <v>2043</v>
      </c>
      <c r="AV56" s="115">
        <v>6</v>
      </c>
      <c r="AW56" s="92" t="s">
        <v>796</v>
      </c>
      <c r="AX56" s="206">
        <v>6.875</v>
      </c>
      <c r="AY56" s="64" t="s">
        <v>1742</v>
      </c>
      <c r="AZ56" s="79">
        <v>7</v>
      </c>
      <c r="BA56" s="64" t="s">
        <v>1706</v>
      </c>
      <c r="BB56" s="236">
        <v>4.2249999999999996</v>
      </c>
      <c r="BC56" s="92" t="s">
        <v>837</v>
      </c>
      <c r="BD56" s="216">
        <f t="shared" si="6"/>
        <v>4.8999999999999998E-3</v>
      </c>
      <c r="BE56" s="64" t="s">
        <v>863</v>
      </c>
      <c r="BF56" s="191">
        <v>5.5</v>
      </c>
      <c r="BG56" s="92" t="s">
        <v>880</v>
      </c>
      <c r="BH56" s="114" t="s">
        <v>6</v>
      </c>
      <c r="BI56" s="92"/>
      <c r="BJ56" s="91"/>
      <c r="BK56" s="92"/>
      <c r="BL56" s="91">
        <v>6.875</v>
      </c>
      <c r="BM56" s="237"/>
      <c r="BN56" s="481">
        <v>5.125</v>
      </c>
      <c r="BO56" s="498" t="s">
        <v>2</v>
      </c>
      <c r="BP56" s="136" t="s">
        <v>6</v>
      </c>
      <c r="BQ56" s="201" t="s">
        <v>1024</v>
      </c>
      <c r="BR56" s="133">
        <v>7</v>
      </c>
      <c r="BS56" s="92" t="s">
        <v>1054</v>
      </c>
      <c r="BT56" s="91" t="s">
        <v>6</v>
      </c>
      <c r="BU56" s="92"/>
      <c r="BV56" s="91" t="s">
        <v>6</v>
      </c>
      <c r="BW56" s="92" t="s">
        <v>1138</v>
      </c>
      <c r="BX56" s="505">
        <v>4.5</v>
      </c>
      <c r="BY56" s="498" t="s">
        <v>2118</v>
      </c>
      <c r="BZ56" s="114" t="s">
        <v>2</v>
      </c>
      <c r="CA56" s="92"/>
      <c r="CB56" s="133">
        <v>6</v>
      </c>
      <c r="CC56" s="143" t="s">
        <v>1201</v>
      </c>
      <c r="CD56" s="145">
        <v>3</v>
      </c>
      <c r="CE56" s="97" t="s">
        <v>2366</v>
      </c>
      <c r="CF56" s="133" t="s">
        <v>6</v>
      </c>
      <c r="CG56" s="143" t="s">
        <v>1253</v>
      </c>
      <c r="CH56" s="91">
        <v>4.5</v>
      </c>
      <c r="CI56" s="92"/>
      <c r="CJ56" s="91">
        <v>1.5</v>
      </c>
      <c r="CK56" s="140" t="s">
        <v>1371</v>
      </c>
      <c r="CL56" s="207">
        <v>6.25</v>
      </c>
      <c r="CM56" s="156" t="s">
        <v>1420</v>
      </c>
      <c r="CN56" s="150" t="s">
        <v>6</v>
      </c>
      <c r="CO56" s="92" t="s">
        <v>1618</v>
      </c>
      <c r="CP56" s="91">
        <v>6</v>
      </c>
      <c r="CQ56" s="92" t="s">
        <v>1467</v>
      </c>
      <c r="CR56" s="133" t="s">
        <v>6</v>
      </c>
      <c r="CS56" s="64" t="s">
        <v>1574</v>
      </c>
      <c r="CT56" s="152">
        <v>3.8519999999999999</v>
      </c>
      <c r="CU56" s="92" t="s">
        <v>1498</v>
      </c>
      <c r="CV56" s="114">
        <v>4.29</v>
      </c>
      <c r="CW56" s="92" t="s">
        <v>1533</v>
      </c>
      <c r="CX56" s="92">
        <v>5</v>
      </c>
      <c r="CY56" s="92" t="s">
        <v>2283</v>
      </c>
      <c r="CZ56" s="46">
        <v>4</v>
      </c>
      <c r="DA56" s="45" t="s">
        <v>2191</v>
      </c>
      <c r="DB56" s="510" t="s">
        <v>2</v>
      </c>
      <c r="DC56" s="184">
        <f t="shared" si="5"/>
        <v>37</v>
      </c>
    </row>
    <row r="57" spans="1:107" s="184" customFormat="1" ht="19" customHeight="1" x14ac:dyDescent="0.25">
      <c r="A57" s="205">
        <v>484240</v>
      </c>
      <c r="B57" s="5">
        <v>35</v>
      </c>
      <c r="C57" s="6" t="s">
        <v>45</v>
      </c>
      <c r="D57" s="29">
        <v>4</v>
      </c>
      <c r="E57" s="27"/>
      <c r="F57" s="46" t="s">
        <v>2</v>
      </c>
      <c r="G57" s="46"/>
      <c r="H57" s="186">
        <v>6.5</v>
      </c>
      <c r="I57" s="125"/>
      <c r="J57" s="481">
        <v>5.6</v>
      </c>
      <c r="K57" s="482" t="s">
        <v>1895</v>
      </c>
      <c r="L57" s="60">
        <v>7.25</v>
      </c>
      <c r="M57" s="64" t="s">
        <v>311</v>
      </c>
      <c r="N57" s="145" t="s">
        <v>6</v>
      </c>
      <c r="O57" s="97" t="s">
        <v>2353</v>
      </c>
      <c r="P57" s="213">
        <v>6.35</v>
      </c>
      <c r="Q57" s="125" t="s">
        <v>379</v>
      </c>
      <c r="R57" s="214">
        <v>0.39800000000000002</v>
      </c>
      <c r="S57" s="88" t="s">
        <v>1852</v>
      </c>
      <c r="T57" s="203">
        <v>16.75</v>
      </c>
      <c r="U57" s="223" t="s">
        <v>1790</v>
      </c>
      <c r="V57" s="144">
        <v>6</v>
      </c>
      <c r="W57" s="80" t="s">
        <v>434</v>
      </c>
      <c r="X57" s="85">
        <v>4</v>
      </c>
      <c r="Y57" s="88"/>
      <c r="Z57" s="228">
        <v>5.8849999999999998</v>
      </c>
      <c r="AA57" s="92" t="s">
        <v>524</v>
      </c>
      <c r="AB57" s="91" t="s">
        <v>6</v>
      </c>
      <c r="AC57" s="92"/>
      <c r="AD57" s="96">
        <v>6.25</v>
      </c>
      <c r="AE57" s="92"/>
      <c r="AF57" s="46">
        <v>7</v>
      </c>
      <c r="AG57" s="45" t="s">
        <v>591</v>
      </c>
      <c r="AH57" s="91">
        <v>6</v>
      </c>
      <c r="AI57" s="92" t="s">
        <v>628</v>
      </c>
      <c r="AJ57" s="133">
        <v>6.5</v>
      </c>
      <c r="AK57" s="102" t="s">
        <v>678</v>
      </c>
      <c r="AL57" s="133" t="s">
        <v>295</v>
      </c>
      <c r="AM57" s="92" t="s">
        <v>706</v>
      </c>
      <c r="AN57" s="481">
        <v>5</v>
      </c>
      <c r="AO57" s="498" t="s">
        <v>1974</v>
      </c>
      <c r="AP57" s="235">
        <v>5.5</v>
      </c>
      <c r="AQ57" s="80" t="s">
        <v>760</v>
      </c>
      <c r="AR57" s="481">
        <v>6</v>
      </c>
      <c r="AS57" s="498" t="s">
        <v>2008</v>
      </c>
      <c r="AT57" s="481">
        <v>6.25</v>
      </c>
      <c r="AU57" s="498" t="s">
        <v>2043</v>
      </c>
      <c r="AV57" s="115">
        <v>6</v>
      </c>
      <c r="AW57" s="92" t="s">
        <v>796</v>
      </c>
      <c r="AX57" s="206">
        <v>6.875</v>
      </c>
      <c r="AY57" s="64" t="s">
        <v>1741</v>
      </c>
      <c r="AZ57" s="79">
        <v>7</v>
      </c>
      <c r="BA57" s="64" t="s">
        <v>1707</v>
      </c>
      <c r="BB57" s="119">
        <v>4.2249999999999996</v>
      </c>
      <c r="BC57" s="92"/>
      <c r="BD57" s="233" t="s">
        <v>6</v>
      </c>
      <c r="BE57" s="64"/>
      <c r="BF57" s="191">
        <v>5.5</v>
      </c>
      <c r="BG57" s="92" t="s">
        <v>881</v>
      </c>
      <c r="BH57" s="114" t="s">
        <v>6</v>
      </c>
      <c r="BI57" s="92" t="s">
        <v>929</v>
      </c>
      <c r="BJ57" s="91" t="s">
        <v>2</v>
      </c>
      <c r="BK57" s="92"/>
      <c r="BL57" s="91" t="s">
        <v>6</v>
      </c>
      <c r="BM57" s="92"/>
      <c r="BN57" s="481">
        <v>5.125</v>
      </c>
      <c r="BO57" s="498" t="s">
        <v>2081</v>
      </c>
      <c r="BP57" s="136" t="s">
        <v>6</v>
      </c>
      <c r="BQ57" s="201" t="s">
        <v>1024</v>
      </c>
      <c r="BR57" s="133">
        <v>4.75</v>
      </c>
      <c r="BS57" s="92" t="s">
        <v>1055</v>
      </c>
      <c r="BT57" s="91" t="s">
        <v>6</v>
      </c>
      <c r="BU57" s="92"/>
      <c r="BV57" s="79">
        <v>5.75</v>
      </c>
      <c r="BW57" s="92"/>
      <c r="BX57" s="505">
        <v>4.5</v>
      </c>
      <c r="BY57" s="498" t="s">
        <v>2118</v>
      </c>
      <c r="BZ57" s="114" t="s">
        <v>2</v>
      </c>
      <c r="CA57" s="92"/>
      <c r="CB57" s="133">
        <v>6</v>
      </c>
      <c r="CC57" s="143" t="s">
        <v>1202</v>
      </c>
      <c r="CD57" s="145" t="s">
        <v>6</v>
      </c>
      <c r="CE57" s="97"/>
      <c r="CF57" s="133" t="s">
        <v>6</v>
      </c>
      <c r="CG57" s="143" t="s">
        <v>1253</v>
      </c>
      <c r="CH57" s="91">
        <v>4.5</v>
      </c>
      <c r="CI57" s="92"/>
      <c r="CJ57" s="91">
        <v>1.5</v>
      </c>
      <c r="CK57" s="140" t="s">
        <v>1371</v>
      </c>
      <c r="CL57" s="207">
        <v>6.25</v>
      </c>
      <c r="CM57" s="92" t="s">
        <v>1421</v>
      </c>
      <c r="CN57" s="150" t="s">
        <v>6</v>
      </c>
      <c r="CO57" s="92"/>
      <c r="CP57" s="91">
        <v>6</v>
      </c>
      <c r="CQ57" s="92" t="s">
        <v>1467</v>
      </c>
      <c r="CR57" s="133">
        <v>5.3</v>
      </c>
      <c r="CS57" s="64" t="s">
        <v>1575</v>
      </c>
      <c r="CT57" s="114">
        <v>6.5</v>
      </c>
      <c r="CU57" s="92" t="s">
        <v>1492</v>
      </c>
      <c r="CV57" s="114">
        <v>5</v>
      </c>
      <c r="CW57" s="92" t="s">
        <v>1534</v>
      </c>
      <c r="CX57" s="92">
        <v>5</v>
      </c>
      <c r="CY57" s="92" t="s">
        <v>2284</v>
      </c>
      <c r="CZ57" s="46">
        <v>4</v>
      </c>
      <c r="DA57" s="45" t="s">
        <v>2191</v>
      </c>
      <c r="DB57" s="510" t="s">
        <v>2</v>
      </c>
      <c r="DC57" s="184">
        <f t="shared" si="5"/>
        <v>37</v>
      </c>
    </row>
    <row r="58" spans="1:107" s="184" customFormat="1" ht="19" customHeight="1" x14ac:dyDescent="0.25">
      <c r="A58" s="205">
        <v>22132</v>
      </c>
      <c r="B58" s="5">
        <v>36</v>
      </c>
      <c r="C58" s="6" t="s">
        <v>46</v>
      </c>
      <c r="D58" s="29" t="s">
        <v>6</v>
      </c>
      <c r="E58" s="27"/>
      <c r="F58" s="46"/>
      <c r="G58" s="46"/>
      <c r="H58" s="186">
        <v>6.5</v>
      </c>
      <c r="I58" s="125" t="s">
        <v>1651</v>
      </c>
      <c r="J58" s="481" t="s">
        <v>6</v>
      </c>
      <c r="K58" s="482"/>
      <c r="L58" s="60" t="s">
        <v>6</v>
      </c>
      <c r="M58" s="64" t="s">
        <v>312</v>
      </c>
      <c r="N58" s="145" t="s">
        <v>6</v>
      </c>
      <c r="O58" s="97"/>
      <c r="P58" s="213">
        <v>6.35</v>
      </c>
      <c r="Q58" s="125" t="s">
        <v>380</v>
      </c>
      <c r="R58" s="214">
        <v>0.39800000000000002</v>
      </c>
      <c r="S58" s="88" t="s">
        <v>1852</v>
      </c>
      <c r="T58" s="203">
        <v>5.75</v>
      </c>
      <c r="U58" s="223" t="s">
        <v>1791</v>
      </c>
      <c r="V58" s="144" t="s">
        <v>6</v>
      </c>
      <c r="W58" s="80" t="s">
        <v>429</v>
      </c>
      <c r="X58" s="85" t="s">
        <v>6</v>
      </c>
      <c r="Y58" s="88" t="s">
        <v>477</v>
      </c>
      <c r="Z58" s="228">
        <v>5.8849999999999998</v>
      </c>
      <c r="AA58" s="92" t="s">
        <v>522</v>
      </c>
      <c r="AB58" s="91" t="s">
        <v>6</v>
      </c>
      <c r="AC58" s="92"/>
      <c r="AD58" s="96" t="s">
        <v>6</v>
      </c>
      <c r="AE58" s="92"/>
      <c r="AF58" s="46" t="s">
        <v>6</v>
      </c>
      <c r="AG58" s="45"/>
      <c r="AH58" s="91">
        <v>6</v>
      </c>
      <c r="AI58" s="92"/>
      <c r="AJ58" s="133" t="s">
        <v>6</v>
      </c>
      <c r="AK58" s="102"/>
      <c r="AL58" s="91">
        <v>6</v>
      </c>
      <c r="AM58" s="92" t="s">
        <v>707</v>
      </c>
      <c r="AN58" s="481" t="s">
        <v>6</v>
      </c>
      <c r="AO58" s="498"/>
      <c r="AP58" s="114" t="s">
        <v>6</v>
      </c>
      <c r="AQ58" s="92"/>
      <c r="AR58" s="481" t="s">
        <v>6</v>
      </c>
      <c r="AS58" s="498"/>
      <c r="AT58" s="481" t="s">
        <v>6</v>
      </c>
      <c r="AU58" s="498"/>
      <c r="AV58" s="115" t="s">
        <v>6</v>
      </c>
      <c r="AW58" s="91"/>
      <c r="AX58" s="206" t="s">
        <v>295</v>
      </c>
      <c r="AY58" s="64" t="s">
        <v>1743</v>
      </c>
      <c r="AZ58" s="91" t="s">
        <v>6</v>
      </c>
      <c r="BA58" s="64"/>
      <c r="BB58" s="119" t="s">
        <v>6</v>
      </c>
      <c r="BC58" s="91"/>
      <c r="BD58" s="216">
        <f t="shared" si="6"/>
        <v>4.8999999999999998E-3</v>
      </c>
      <c r="BE58" s="64" t="s">
        <v>864</v>
      </c>
      <c r="BF58" s="130">
        <v>5.5</v>
      </c>
      <c r="BG58" s="92" t="s">
        <v>882</v>
      </c>
      <c r="BH58" s="114" t="s">
        <v>6</v>
      </c>
      <c r="BI58" s="91"/>
      <c r="BJ58" s="91"/>
      <c r="BK58" s="92"/>
      <c r="BL58" s="133">
        <v>6.875</v>
      </c>
      <c r="BM58" s="92" t="s">
        <v>967</v>
      </c>
      <c r="BN58" s="481">
        <v>5.125</v>
      </c>
      <c r="BO58" s="498" t="s">
        <v>2082</v>
      </c>
      <c r="BP58" s="136" t="s">
        <v>6</v>
      </c>
      <c r="BQ58" s="201" t="s">
        <v>2</v>
      </c>
      <c r="BR58" s="91" t="s">
        <v>6</v>
      </c>
      <c r="BS58" s="91"/>
      <c r="BT58" s="91" t="s">
        <v>6</v>
      </c>
      <c r="BU58" s="91"/>
      <c r="BV58" s="91" t="s">
        <v>6</v>
      </c>
      <c r="BW58" s="91"/>
      <c r="BX58" s="505" t="s">
        <v>6</v>
      </c>
      <c r="BY58" s="498"/>
      <c r="BZ58" s="114"/>
      <c r="CA58" s="92"/>
      <c r="CB58" s="133" t="s">
        <v>6</v>
      </c>
      <c r="CC58" s="91"/>
      <c r="CD58" s="145" t="s">
        <v>6</v>
      </c>
      <c r="CE58" s="97"/>
      <c r="CF58" s="133" t="s">
        <v>6</v>
      </c>
      <c r="CG58" s="143"/>
      <c r="CH58" s="91">
        <v>4.5</v>
      </c>
      <c r="CI58" s="92" t="s">
        <v>1334</v>
      </c>
      <c r="CJ58" s="91" t="s">
        <v>6</v>
      </c>
      <c r="CK58" s="92"/>
      <c r="CL58" s="207">
        <v>6.25</v>
      </c>
      <c r="CM58" s="156" t="s">
        <v>1422</v>
      </c>
      <c r="CN58" s="150" t="s">
        <v>6</v>
      </c>
      <c r="CO58" s="91"/>
      <c r="CP58" s="91" t="s">
        <v>6</v>
      </c>
      <c r="CQ58" s="91"/>
      <c r="CR58" s="133" t="s">
        <v>6</v>
      </c>
      <c r="CS58" s="133"/>
      <c r="CT58" s="152">
        <v>3.8519999999999999</v>
      </c>
      <c r="CU58" s="92" t="s">
        <v>1499</v>
      </c>
      <c r="CV58" s="114" t="s">
        <v>6</v>
      </c>
      <c r="CW58" s="92" t="s">
        <v>1535</v>
      </c>
      <c r="CX58" s="92" t="s">
        <v>6</v>
      </c>
      <c r="CY58" s="92"/>
      <c r="CZ58" s="46" t="s">
        <v>6</v>
      </c>
      <c r="DA58" s="45" t="s">
        <v>2193</v>
      </c>
      <c r="DB58" s="510" t="s">
        <v>2</v>
      </c>
      <c r="DC58" s="184">
        <f t="shared" si="5"/>
        <v>14</v>
      </c>
    </row>
    <row r="59" spans="1:107" s="25" customFormat="1" ht="19" customHeight="1" x14ac:dyDescent="0.25">
      <c r="A59" s="377"/>
      <c r="B59" s="387"/>
      <c r="C59" s="344" t="s">
        <v>47</v>
      </c>
      <c r="D59" s="345"/>
      <c r="E59" s="346"/>
      <c r="F59" s="151"/>
      <c r="G59" s="151"/>
      <c r="H59" s="388"/>
      <c r="I59" s="353"/>
      <c r="J59" s="483"/>
      <c r="K59" s="484"/>
      <c r="L59" s="378"/>
      <c r="M59" s="366"/>
      <c r="N59" s="378"/>
      <c r="O59" s="169"/>
      <c r="P59" s="352"/>
      <c r="Q59" s="353"/>
      <c r="R59" s="354"/>
      <c r="S59" s="359"/>
      <c r="T59" s="389"/>
      <c r="U59" s="390"/>
      <c r="V59" s="357"/>
      <c r="W59" s="358"/>
      <c r="X59" s="359"/>
      <c r="Y59" s="359"/>
      <c r="Z59" s="360"/>
      <c r="AA59" s="360"/>
      <c r="AB59" s="360"/>
      <c r="AC59" s="360"/>
      <c r="AD59" s="361"/>
      <c r="AE59" s="360"/>
      <c r="AF59" s="151"/>
      <c r="AG59" s="55"/>
      <c r="AH59" s="360"/>
      <c r="AI59" s="360"/>
      <c r="AJ59" s="374"/>
      <c r="AK59" s="104"/>
      <c r="AL59" s="360"/>
      <c r="AM59" s="360"/>
      <c r="AN59" s="485"/>
      <c r="AO59" s="497"/>
      <c r="AP59" s="371"/>
      <c r="AQ59" s="360"/>
      <c r="AR59" s="483"/>
      <c r="AS59" s="497"/>
      <c r="AT59" s="483"/>
      <c r="AU59" s="497"/>
      <c r="AV59" s="363"/>
      <c r="AW59" s="360"/>
      <c r="AX59" s="364"/>
      <c r="AY59" s="374"/>
      <c r="AZ59" s="360"/>
      <c r="BA59" s="366"/>
      <c r="BB59" s="367"/>
      <c r="BC59" s="360"/>
      <c r="BD59" s="391"/>
      <c r="BE59" s="366"/>
      <c r="BF59" s="370"/>
      <c r="BG59" s="142"/>
      <c r="BH59" s="371"/>
      <c r="BI59" s="360"/>
      <c r="BJ59" s="360"/>
      <c r="BK59" s="142"/>
      <c r="BL59" s="360"/>
      <c r="BM59" s="360"/>
      <c r="BN59" s="483"/>
      <c r="BO59" s="497"/>
      <c r="BP59" s="372"/>
      <c r="BQ59" s="373"/>
      <c r="BR59" s="360"/>
      <c r="BS59" s="360"/>
      <c r="BT59" s="360"/>
      <c r="BU59" s="360"/>
      <c r="BV59" s="360"/>
      <c r="BW59" s="360"/>
      <c r="BX59" s="504"/>
      <c r="BY59" s="497"/>
      <c r="BZ59" s="371"/>
      <c r="CA59" s="142"/>
      <c r="CB59" s="360"/>
      <c r="CC59" s="142" t="s">
        <v>1203</v>
      </c>
      <c r="CD59" s="109" t="s">
        <v>2</v>
      </c>
      <c r="CE59" s="169"/>
      <c r="CF59" s="360"/>
      <c r="CG59" s="351"/>
      <c r="CH59" s="360"/>
      <c r="CI59" s="142"/>
      <c r="CJ59" s="360"/>
      <c r="CK59" s="360"/>
      <c r="CL59" s="375"/>
      <c r="CM59" s="360"/>
      <c r="CN59" s="375"/>
      <c r="CO59" s="360"/>
      <c r="CP59" s="360"/>
      <c r="CQ59" s="360"/>
      <c r="CR59" s="374"/>
      <c r="CS59" s="374"/>
      <c r="CT59" s="371"/>
      <c r="CU59" s="142"/>
      <c r="CV59" s="371"/>
      <c r="CW59" s="142"/>
      <c r="CX59" s="142"/>
      <c r="CY59" s="142"/>
      <c r="CZ59" s="151"/>
      <c r="DA59" s="55"/>
    </row>
    <row r="60" spans="1:107" s="184" customFormat="1" ht="19" customHeight="1" x14ac:dyDescent="0.25">
      <c r="A60" s="205">
        <v>5171</v>
      </c>
      <c r="B60" s="5">
        <v>37</v>
      </c>
      <c r="C60" s="6" t="s">
        <v>39</v>
      </c>
      <c r="D60" s="29">
        <v>6</v>
      </c>
      <c r="E60" s="27" t="s">
        <v>260</v>
      </c>
      <c r="F60" s="46" t="s">
        <v>2</v>
      </c>
      <c r="G60" s="46"/>
      <c r="H60" s="186">
        <v>6.5</v>
      </c>
      <c r="I60" s="125" t="s">
        <v>1647</v>
      </c>
      <c r="J60" s="481">
        <v>5.6</v>
      </c>
      <c r="K60" s="482" t="s">
        <v>1896</v>
      </c>
      <c r="L60" s="60" t="s">
        <v>6</v>
      </c>
      <c r="M60" s="64" t="s">
        <v>313</v>
      </c>
      <c r="N60" s="145">
        <v>2.9</v>
      </c>
      <c r="O60" s="97"/>
      <c r="P60" s="199">
        <v>6.35</v>
      </c>
      <c r="Q60" s="125" t="s">
        <v>375</v>
      </c>
      <c r="R60" s="181" t="s">
        <v>6</v>
      </c>
      <c r="S60" s="208"/>
      <c r="T60" s="203">
        <v>5.75</v>
      </c>
      <c r="U60" s="188"/>
      <c r="V60" s="144">
        <v>7.44</v>
      </c>
      <c r="W60" s="80" t="s">
        <v>431</v>
      </c>
      <c r="X60" s="85">
        <v>4</v>
      </c>
      <c r="Y60" s="88" t="s">
        <v>484</v>
      </c>
      <c r="Z60" s="228">
        <v>5.8849999999999998</v>
      </c>
      <c r="AA60" s="92" t="s">
        <v>525</v>
      </c>
      <c r="AB60" s="91" t="s">
        <v>6</v>
      </c>
      <c r="AC60" s="92"/>
      <c r="AD60" s="96">
        <v>7</v>
      </c>
      <c r="AE60" s="92"/>
      <c r="AF60" s="46">
        <v>7</v>
      </c>
      <c r="AG60" s="45"/>
      <c r="AH60" s="91">
        <v>6</v>
      </c>
      <c r="AI60" s="92"/>
      <c r="AJ60" s="133">
        <v>6.5</v>
      </c>
      <c r="AK60" s="102" t="s">
        <v>668</v>
      </c>
      <c r="AL60" s="91" t="s">
        <v>295</v>
      </c>
      <c r="AM60" s="92" t="s">
        <v>700</v>
      </c>
      <c r="AN60" s="481">
        <v>3</v>
      </c>
      <c r="AO60" s="498"/>
      <c r="AP60" s="200">
        <v>6</v>
      </c>
      <c r="AQ60" s="129" t="s">
        <v>759</v>
      </c>
      <c r="AR60" s="481" t="s">
        <v>6</v>
      </c>
      <c r="AS60" s="498"/>
      <c r="AT60" s="481">
        <v>6.25</v>
      </c>
      <c r="AU60" s="498" t="s">
        <v>2044</v>
      </c>
      <c r="AV60" s="115">
        <v>6</v>
      </c>
      <c r="AW60" s="92"/>
      <c r="AX60" s="206">
        <v>6.875</v>
      </c>
      <c r="AY60" s="64"/>
      <c r="AZ60" s="91">
        <v>7</v>
      </c>
      <c r="BA60" s="64"/>
      <c r="BB60" s="119">
        <v>4.2249999999999996</v>
      </c>
      <c r="BC60" s="92"/>
      <c r="BD60" s="229">
        <v>3.7499999999999999E-2</v>
      </c>
      <c r="BE60" s="64" t="s">
        <v>861</v>
      </c>
      <c r="BF60" s="130">
        <v>5.5</v>
      </c>
      <c r="BG60" s="92"/>
      <c r="BH60" s="114" t="s">
        <v>6</v>
      </c>
      <c r="BI60" s="92"/>
      <c r="BJ60" s="133">
        <v>7</v>
      </c>
      <c r="BK60" s="92" t="s">
        <v>948</v>
      </c>
      <c r="BL60" s="91">
        <v>6.875</v>
      </c>
      <c r="BM60" s="92"/>
      <c r="BN60" s="481">
        <v>5.125</v>
      </c>
      <c r="BO60" s="498" t="s">
        <v>2083</v>
      </c>
      <c r="BP60" s="136">
        <v>4</v>
      </c>
      <c r="BQ60" s="201"/>
      <c r="BR60" s="91">
        <v>7</v>
      </c>
      <c r="BS60" s="92"/>
      <c r="BT60" s="91">
        <v>5</v>
      </c>
      <c r="BU60" s="230" t="s">
        <v>1100</v>
      </c>
      <c r="BV60" s="79">
        <v>5.75</v>
      </c>
      <c r="BW60" s="92"/>
      <c r="BX60" s="505">
        <v>4.5</v>
      </c>
      <c r="BY60" s="498"/>
      <c r="BZ60" s="114"/>
      <c r="CA60" s="92" t="s">
        <v>1191</v>
      </c>
      <c r="CB60" s="91">
        <v>6</v>
      </c>
      <c r="CC60" s="92" t="s">
        <v>1204</v>
      </c>
      <c r="CD60" s="145">
        <v>12</v>
      </c>
      <c r="CE60" s="97" t="s">
        <v>2364</v>
      </c>
      <c r="CF60" s="91">
        <v>6</v>
      </c>
      <c r="CG60" s="143" t="s">
        <v>1254</v>
      </c>
      <c r="CH60" s="91">
        <v>4.5</v>
      </c>
      <c r="CI60" s="92" t="s">
        <v>1331</v>
      </c>
      <c r="CJ60" s="91">
        <v>7</v>
      </c>
      <c r="CK60" s="92" t="s">
        <v>1373</v>
      </c>
      <c r="CL60" s="150">
        <v>6.25</v>
      </c>
      <c r="CM60" s="92"/>
      <c r="CN60" s="207">
        <v>4.7</v>
      </c>
      <c r="CO60" s="92" t="s">
        <v>1617</v>
      </c>
      <c r="CP60" s="91">
        <v>6</v>
      </c>
      <c r="CQ60" s="92"/>
      <c r="CR60" s="133" t="s">
        <v>6</v>
      </c>
      <c r="CS60" s="211" t="s">
        <v>1570</v>
      </c>
      <c r="CT60" s="114">
        <v>6.5</v>
      </c>
      <c r="CU60" s="92" t="s">
        <v>1500</v>
      </c>
      <c r="CV60" s="114" t="s">
        <v>6</v>
      </c>
      <c r="CW60" s="92"/>
      <c r="CX60" s="92">
        <v>5</v>
      </c>
      <c r="CY60" s="92"/>
      <c r="CZ60" s="46">
        <v>4</v>
      </c>
      <c r="DA60" s="45" t="s">
        <v>2190</v>
      </c>
      <c r="DB60" s="510" t="s">
        <v>2</v>
      </c>
      <c r="DC60" s="184">
        <f t="shared" ref="DC60:DC67" si="7">COUNT(D60:CZ60)</f>
        <v>41</v>
      </c>
    </row>
    <row r="61" spans="1:107" s="184" customFormat="1" ht="19" customHeight="1" x14ac:dyDescent="0.25">
      <c r="A61" s="205">
        <v>5171</v>
      </c>
      <c r="B61" s="5">
        <v>38</v>
      </c>
      <c r="C61" s="6" t="s">
        <v>40</v>
      </c>
      <c r="D61" s="29">
        <v>6</v>
      </c>
      <c r="E61" s="27" t="s">
        <v>260</v>
      </c>
      <c r="F61" s="46" t="s">
        <v>2</v>
      </c>
      <c r="G61" s="46"/>
      <c r="H61" s="186">
        <v>6.5</v>
      </c>
      <c r="I61" s="125" t="s">
        <v>1648</v>
      </c>
      <c r="J61" s="481" t="s">
        <v>6</v>
      </c>
      <c r="K61" s="482" t="s">
        <v>1897</v>
      </c>
      <c r="L61" s="60" t="s">
        <v>6</v>
      </c>
      <c r="M61" s="64"/>
      <c r="N61" s="145" t="s">
        <v>6</v>
      </c>
      <c r="O61" s="97" t="s">
        <v>1952</v>
      </c>
      <c r="P61" s="199">
        <v>6.35</v>
      </c>
      <c r="Q61" s="125" t="s">
        <v>376</v>
      </c>
      <c r="R61" s="181" t="s">
        <v>6</v>
      </c>
      <c r="S61" s="208"/>
      <c r="T61" s="222">
        <v>10</v>
      </c>
      <c r="U61" s="188" t="s">
        <v>1792</v>
      </c>
      <c r="V61" s="144">
        <v>7.44</v>
      </c>
      <c r="W61" s="80" t="s">
        <v>431</v>
      </c>
      <c r="X61" s="85" t="s">
        <v>6</v>
      </c>
      <c r="Y61" s="88" t="s">
        <v>477</v>
      </c>
      <c r="Z61" s="133">
        <v>4</v>
      </c>
      <c r="AA61" s="92" t="s">
        <v>521</v>
      </c>
      <c r="AB61" s="91" t="s">
        <v>6</v>
      </c>
      <c r="AC61" s="92"/>
      <c r="AD61" s="96">
        <v>7</v>
      </c>
      <c r="AE61" s="92"/>
      <c r="AF61" s="46" t="s">
        <v>6</v>
      </c>
      <c r="AG61" s="45"/>
      <c r="AH61" s="91" t="s">
        <v>6</v>
      </c>
      <c r="AI61" s="92"/>
      <c r="AJ61" s="133">
        <v>6.5</v>
      </c>
      <c r="AK61" s="102" t="s">
        <v>668</v>
      </c>
      <c r="AL61" s="91" t="s">
        <v>295</v>
      </c>
      <c r="AM61" s="232" t="s">
        <v>708</v>
      </c>
      <c r="AN61" s="481">
        <v>1</v>
      </c>
      <c r="AO61" s="498" t="s">
        <v>1970</v>
      </c>
      <c r="AP61" s="114">
        <v>6</v>
      </c>
      <c r="AQ61" s="129" t="s">
        <v>759</v>
      </c>
      <c r="AR61" s="481" t="s">
        <v>6</v>
      </c>
      <c r="AS61" s="498"/>
      <c r="AT61" s="481">
        <v>6.25</v>
      </c>
      <c r="AU61" s="498"/>
      <c r="AV61" s="115">
        <v>6</v>
      </c>
      <c r="AW61" s="92" t="s">
        <v>797</v>
      </c>
      <c r="AX61" s="206">
        <v>6.875</v>
      </c>
      <c r="AY61" s="64"/>
      <c r="AZ61" s="79">
        <v>7</v>
      </c>
      <c r="BA61" s="64"/>
      <c r="BB61" s="119" t="s">
        <v>6</v>
      </c>
      <c r="BC61" s="92"/>
      <c r="BD61" s="233"/>
      <c r="BE61" s="64"/>
      <c r="BF61" s="130" t="s">
        <v>6</v>
      </c>
      <c r="BG61" s="92"/>
      <c r="BH61" s="114" t="s">
        <v>6</v>
      </c>
      <c r="BI61" s="92"/>
      <c r="BJ61" s="133">
        <v>7</v>
      </c>
      <c r="BK61" s="92" t="s">
        <v>948</v>
      </c>
      <c r="BL61" s="91">
        <v>6.875</v>
      </c>
      <c r="BM61" s="92"/>
      <c r="BN61" s="481">
        <v>4.25</v>
      </c>
      <c r="BO61" s="498" t="s">
        <v>2078</v>
      </c>
      <c r="BP61" s="136" t="s">
        <v>6</v>
      </c>
      <c r="BQ61" s="201"/>
      <c r="BR61" s="91">
        <v>7</v>
      </c>
      <c r="BS61" s="92"/>
      <c r="BT61" s="91" t="s">
        <v>6</v>
      </c>
      <c r="BU61" s="230"/>
      <c r="BV61" s="79">
        <v>5.75</v>
      </c>
      <c r="BW61" s="92" t="s">
        <v>1135</v>
      </c>
      <c r="BX61" s="505">
        <v>4.5</v>
      </c>
      <c r="BY61" s="498"/>
      <c r="BZ61" s="114"/>
      <c r="CA61" s="92" t="s">
        <v>1191</v>
      </c>
      <c r="CB61" s="91">
        <v>6</v>
      </c>
      <c r="CC61" s="92" t="s">
        <v>1204</v>
      </c>
      <c r="CD61" s="145">
        <v>12</v>
      </c>
      <c r="CE61" s="97" t="s">
        <v>2364</v>
      </c>
      <c r="CF61" s="91" t="s">
        <v>6</v>
      </c>
      <c r="CG61" s="143" t="s">
        <v>1254</v>
      </c>
      <c r="CH61" s="133">
        <v>4.5</v>
      </c>
      <c r="CI61" s="92" t="s">
        <v>1332</v>
      </c>
      <c r="CJ61" s="133">
        <v>7</v>
      </c>
      <c r="CK61" s="140" t="s">
        <v>1374</v>
      </c>
      <c r="CL61" s="207">
        <v>6.25</v>
      </c>
      <c r="CM61" s="92" t="s">
        <v>1423</v>
      </c>
      <c r="CN61" s="207" t="s">
        <v>6</v>
      </c>
      <c r="CO61" s="92" t="s">
        <v>1617</v>
      </c>
      <c r="CP61" s="91">
        <v>6</v>
      </c>
      <c r="CQ61" s="92"/>
      <c r="CR61" s="133" t="s">
        <v>6</v>
      </c>
      <c r="CS61" s="211" t="s">
        <v>1570</v>
      </c>
      <c r="CT61" s="114">
        <v>6.5</v>
      </c>
      <c r="CU61" s="92" t="s">
        <v>1491</v>
      </c>
      <c r="CV61" s="114" t="s">
        <v>6</v>
      </c>
      <c r="CW61" s="92"/>
      <c r="CX61" s="92">
        <v>5</v>
      </c>
      <c r="CY61" s="92" t="s">
        <v>2321</v>
      </c>
      <c r="CZ61" s="46" t="s">
        <v>6</v>
      </c>
      <c r="DA61" s="45"/>
      <c r="DB61" s="510" t="s">
        <v>2</v>
      </c>
      <c r="DC61" s="184">
        <f t="shared" si="7"/>
        <v>28</v>
      </c>
    </row>
    <row r="62" spans="1:107" s="184" customFormat="1" ht="19" customHeight="1" x14ac:dyDescent="0.25">
      <c r="A62" s="205">
        <v>51721</v>
      </c>
      <c r="B62" s="5">
        <v>39</v>
      </c>
      <c r="C62" s="6" t="s">
        <v>41</v>
      </c>
      <c r="D62" s="29">
        <v>6</v>
      </c>
      <c r="E62" s="35" t="s">
        <v>262</v>
      </c>
      <c r="F62" s="46" t="s">
        <v>2</v>
      </c>
      <c r="G62" s="46"/>
      <c r="H62" s="186">
        <v>6.5</v>
      </c>
      <c r="I62" s="125"/>
      <c r="J62" s="481">
        <v>5.6</v>
      </c>
      <c r="K62" s="482" t="s">
        <v>1898</v>
      </c>
      <c r="L62" s="60" t="s">
        <v>6</v>
      </c>
      <c r="M62" s="64" t="s">
        <v>313</v>
      </c>
      <c r="N62" s="145">
        <v>2.9</v>
      </c>
      <c r="O62" s="97"/>
      <c r="P62" s="199">
        <v>6.35</v>
      </c>
      <c r="Q62" s="125"/>
      <c r="R62" s="246">
        <v>5</v>
      </c>
      <c r="S62" s="208" t="s">
        <v>1857</v>
      </c>
      <c r="T62" s="222">
        <v>10</v>
      </c>
      <c r="U62" s="188" t="s">
        <v>1793</v>
      </c>
      <c r="V62" s="144">
        <v>7.44</v>
      </c>
      <c r="W62" s="80" t="s">
        <v>431</v>
      </c>
      <c r="X62" s="85">
        <v>4</v>
      </c>
      <c r="Y62" s="88" t="s">
        <v>484</v>
      </c>
      <c r="Z62" s="228">
        <v>5.8849999999999998</v>
      </c>
      <c r="AA62" s="92" t="s">
        <v>526</v>
      </c>
      <c r="AB62" s="91" t="s">
        <v>6</v>
      </c>
      <c r="AC62" s="92"/>
      <c r="AD62" s="96">
        <v>7</v>
      </c>
      <c r="AE62" s="92"/>
      <c r="AF62" s="46">
        <v>7</v>
      </c>
      <c r="AG62" s="45" t="s">
        <v>592</v>
      </c>
      <c r="AH62" s="91">
        <v>6</v>
      </c>
      <c r="AI62" s="92"/>
      <c r="AJ62" s="133">
        <v>6.5</v>
      </c>
      <c r="AK62" s="102" t="s">
        <v>668</v>
      </c>
      <c r="AL62" s="91" t="s">
        <v>295</v>
      </c>
      <c r="AM62" s="92" t="s">
        <v>709</v>
      </c>
      <c r="AN62" s="481">
        <v>3</v>
      </c>
      <c r="AO62" s="498"/>
      <c r="AP62" s="200">
        <v>6</v>
      </c>
      <c r="AQ62" s="129" t="s">
        <v>759</v>
      </c>
      <c r="AR62" s="481">
        <v>6</v>
      </c>
      <c r="AS62" s="498"/>
      <c r="AT62" s="481">
        <v>6.25</v>
      </c>
      <c r="AU62" s="498"/>
      <c r="AV62" s="115">
        <v>6</v>
      </c>
      <c r="AW62" s="92"/>
      <c r="AX62" s="206">
        <v>6.875</v>
      </c>
      <c r="AY62" s="64"/>
      <c r="AZ62" s="91">
        <v>7</v>
      </c>
      <c r="BA62" s="64"/>
      <c r="BB62" s="119">
        <v>4.2249999999999996</v>
      </c>
      <c r="BC62" s="92"/>
      <c r="BD62" s="229">
        <v>3.7499999999999999E-2</v>
      </c>
      <c r="BE62" s="64" t="s">
        <v>862</v>
      </c>
      <c r="BF62" s="130">
        <v>5.5</v>
      </c>
      <c r="BG62" s="92" t="s">
        <v>877</v>
      </c>
      <c r="BH62" s="114" t="s">
        <v>6</v>
      </c>
      <c r="BI62" s="92"/>
      <c r="BJ62" s="133">
        <v>7</v>
      </c>
      <c r="BK62" s="92" t="s">
        <v>948</v>
      </c>
      <c r="BL62" s="91">
        <v>6.875</v>
      </c>
      <c r="BM62" s="92"/>
      <c r="BN62" s="481">
        <v>5.125</v>
      </c>
      <c r="BO62" s="498" t="s">
        <v>2084</v>
      </c>
      <c r="BP62" s="136">
        <v>4</v>
      </c>
      <c r="BQ62" s="201"/>
      <c r="BR62" s="91">
        <v>7</v>
      </c>
      <c r="BS62" s="92"/>
      <c r="BT62" s="91">
        <v>5</v>
      </c>
      <c r="BU62" s="230"/>
      <c r="BV62" s="79">
        <v>5.75</v>
      </c>
      <c r="BW62" s="92"/>
      <c r="BX62" s="505">
        <v>4.5</v>
      </c>
      <c r="BY62" s="498"/>
      <c r="BZ62" s="114"/>
      <c r="CA62" s="92" t="s">
        <v>1191</v>
      </c>
      <c r="CB62" s="91">
        <v>6</v>
      </c>
      <c r="CC62" s="92"/>
      <c r="CD62" s="145">
        <v>12</v>
      </c>
      <c r="CE62" s="97" t="s">
        <v>2364</v>
      </c>
      <c r="CF62" s="91">
        <v>6</v>
      </c>
      <c r="CG62" s="143" t="s">
        <v>1255</v>
      </c>
      <c r="CH62" s="91">
        <v>4.5</v>
      </c>
      <c r="CI62" s="92"/>
      <c r="CJ62" s="91">
        <v>7</v>
      </c>
      <c r="CK62" s="140" t="s">
        <v>1370</v>
      </c>
      <c r="CL62" s="150">
        <v>6.25</v>
      </c>
      <c r="CM62" s="92"/>
      <c r="CN62" s="207">
        <v>4.7</v>
      </c>
      <c r="CO62" s="92" t="s">
        <v>1617</v>
      </c>
      <c r="CP62" s="91">
        <v>6</v>
      </c>
      <c r="CQ62" s="92"/>
      <c r="CR62" s="133" t="s">
        <v>6</v>
      </c>
      <c r="CS62" s="211" t="s">
        <v>1571</v>
      </c>
      <c r="CT62" s="114">
        <v>6.5</v>
      </c>
      <c r="CU62" s="92" t="s">
        <v>1491</v>
      </c>
      <c r="CV62" s="114" t="s">
        <v>6</v>
      </c>
      <c r="CW62" s="92"/>
      <c r="CX62" s="92">
        <v>5</v>
      </c>
      <c r="CY62" s="92" t="s">
        <v>2322</v>
      </c>
      <c r="CZ62" s="46">
        <v>4</v>
      </c>
      <c r="DA62" s="45" t="s">
        <v>2190</v>
      </c>
      <c r="DB62" s="510" t="s">
        <v>2</v>
      </c>
      <c r="DC62" s="184">
        <f t="shared" si="7"/>
        <v>43</v>
      </c>
    </row>
    <row r="63" spans="1:107" s="184" customFormat="1" ht="19" customHeight="1" x14ac:dyDescent="0.25">
      <c r="A63" s="205">
        <v>2211</v>
      </c>
      <c r="B63" s="5">
        <v>40</v>
      </c>
      <c r="C63" s="6" t="s">
        <v>42</v>
      </c>
      <c r="D63" s="29">
        <v>4</v>
      </c>
      <c r="E63" s="27" t="s">
        <v>264</v>
      </c>
      <c r="F63" s="46" t="s">
        <v>2</v>
      </c>
      <c r="G63" s="46"/>
      <c r="H63" s="186">
        <v>6.5</v>
      </c>
      <c r="I63" s="125" t="s">
        <v>1652</v>
      </c>
      <c r="J63" s="481">
        <v>5.6</v>
      </c>
      <c r="K63" s="482" t="s">
        <v>1894</v>
      </c>
      <c r="L63" s="247" t="s">
        <v>6</v>
      </c>
      <c r="M63" s="64" t="s">
        <v>313</v>
      </c>
      <c r="N63" s="145" t="s">
        <v>6</v>
      </c>
      <c r="O63" s="97" t="s">
        <v>1953</v>
      </c>
      <c r="P63" s="199" t="s">
        <v>6</v>
      </c>
      <c r="Q63" s="125"/>
      <c r="R63" s="181" t="s">
        <v>6</v>
      </c>
      <c r="S63" s="208"/>
      <c r="T63" s="203">
        <v>10</v>
      </c>
      <c r="U63" s="188" t="s">
        <v>1794</v>
      </c>
      <c r="V63" s="144" t="s">
        <v>6</v>
      </c>
      <c r="W63" s="80" t="s">
        <v>435</v>
      </c>
      <c r="X63" s="85">
        <v>4</v>
      </c>
      <c r="Y63" s="88"/>
      <c r="Z63" s="228">
        <v>5.8849999999999998</v>
      </c>
      <c r="AA63" s="92" t="s">
        <v>527</v>
      </c>
      <c r="AB63" s="91" t="s">
        <v>6</v>
      </c>
      <c r="AC63" s="92"/>
      <c r="AD63" s="96">
        <v>5</v>
      </c>
      <c r="AE63" s="92"/>
      <c r="AF63" s="46">
        <v>7</v>
      </c>
      <c r="AG63" s="45" t="s">
        <v>2</v>
      </c>
      <c r="AH63" s="248" t="s">
        <v>6</v>
      </c>
      <c r="AI63" s="129"/>
      <c r="AJ63" s="133" t="s">
        <v>6</v>
      </c>
      <c r="AK63" s="102" t="s">
        <v>679</v>
      </c>
      <c r="AL63" s="91" t="s">
        <v>6</v>
      </c>
      <c r="AM63" s="92" t="s">
        <v>710</v>
      </c>
      <c r="AN63" s="481" t="s">
        <v>6</v>
      </c>
      <c r="AO63" s="498" t="s">
        <v>1975</v>
      </c>
      <c r="AP63" s="200">
        <v>5.5</v>
      </c>
      <c r="AQ63" s="92" t="s">
        <v>762</v>
      </c>
      <c r="AR63" s="481" t="s">
        <v>6</v>
      </c>
      <c r="AS63" s="498"/>
      <c r="AT63" s="481" t="s">
        <v>6</v>
      </c>
      <c r="AU63" s="498"/>
      <c r="AV63" s="115">
        <v>4</v>
      </c>
      <c r="AW63" s="92" t="s">
        <v>798</v>
      </c>
      <c r="AX63" s="206">
        <v>6.875</v>
      </c>
      <c r="AY63" s="64" t="s">
        <v>1744</v>
      </c>
      <c r="AZ63" s="91" t="s">
        <v>6</v>
      </c>
      <c r="BA63" s="64"/>
      <c r="BB63" s="236" t="s">
        <v>6</v>
      </c>
      <c r="BC63" s="92" t="s">
        <v>838</v>
      </c>
      <c r="BD63" s="216">
        <f>0.1%+0.39%</f>
        <v>4.8999999999999998E-3</v>
      </c>
      <c r="BE63" s="64" t="s">
        <v>863</v>
      </c>
      <c r="BF63" s="130">
        <v>5.5</v>
      </c>
      <c r="BG63" s="92"/>
      <c r="BH63" s="114" t="s">
        <v>6</v>
      </c>
      <c r="BI63" s="92"/>
      <c r="BJ63" s="133" t="s">
        <v>2</v>
      </c>
      <c r="BK63" s="92" t="s">
        <v>949</v>
      </c>
      <c r="BL63" s="91">
        <v>6.875</v>
      </c>
      <c r="BM63" s="237"/>
      <c r="BN63" s="481">
        <v>5.125</v>
      </c>
      <c r="BO63" s="498"/>
      <c r="BP63" s="136" t="s">
        <v>6</v>
      </c>
      <c r="BQ63" s="201" t="s">
        <v>1025</v>
      </c>
      <c r="BR63" s="91">
        <v>7</v>
      </c>
      <c r="BS63" s="92"/>
      <c r="BT63" s="91" t="s">
        <v>6</v>
      </c>
      <c r="BU63" s="92"/>
      <c r="BV63" s="91" t="s">
        <v>6</v>
      </c>
      <c r="BW63" s="92" t="s">
        <v>1136</v>
      </c>
      <c r="BX63" s="505" t="s">
        <v>6</v>
      </c>
      <c r="BY63" s="498" t="s">
        <v>2119</v>
      </c>
      <c r="BZ63" s="114" t="s">
        <v>2</v>
      </c>
      <c r="CA63" s="92"/>
      <c r="CB63" s="91" t="s">
        <v>6</v>
      </c>
      <c r="CC63" s="92"/>
      <c r="CD63" s="145">
        <v>4</v>
      </c>
      <c r="CE63" s="97" t="s">
        <v>2367</v>
      </c>
      <c r="CF63" s="133" t="s">
        <v>6</v>
      </c>
      <c r="CG63" s="143" t="s">
        <v>1256</v>
      </c>
      <c r="CH63" s="91">
        <v>4.5</v>
      </c>
      <c r="CI63" s="92" t="s">
        <v>1333</v>
      </c>
      <c r="CJ63" s="91" t="s">
        <v>6</v>
      </c>
      <c r="CK63" s="92"/>
      <c r="CL63" s="150" t="s">
        <v>6</v>
      </c>
      <c r="CM63" s="92" t="s">
        <v>1424</v>
      </c>
      <c r="CN63" s="136">
        <v>2</v>
      </c>
      <c r="CO63" s="92" t="s">
        <v>1618</v>
      </c>
      <c r="CP63" s="91" t="s">
        <v>6</v>
      </c>
      <c r="CQ63" s="92" t="s">
        <v>1468</v>
      </c>
      <c r="CR63" s="133" t="s">
        <v>6</v>
      </c>
      <c r="CS63" s="64"/>
      <c r="CT63" s="152">
        <v>3.8730000000000002</v>
      </c>
      <c r="CU63" s="92" t="s">
        <v>1498</v>
      </c>
      <c r="CV63" s="114" t="s">
        <v>295</v>
      </c>
      <c r="CW63" s="92" t="s">
        <v>1531</v>
      </c>
      <c r="CX63" s="92">
        <v>5</v>
      </c>
      <c r="CY63" s="92" t="s">
        <v>2285</v>
      </c>
      <c r="CZ63" s="46">
        <v>4</v>
      </c>
      <c r="DA63" s="45" t="s">
        <v>2194</v>
      </c>
      <c r="DB63" s="510" t="s">
        <v>2</v>
      </c>
      <c r="DC63" s="184">
        <f t="shared" si="7"/>
        <v>22</v>
      </c>
    </row>
    <row r="64" spans="1:107" s="184" customFormat="1" ht="19" customHeight="1" x14ac:dyDescent="0.25">
      <c r="A64" s="205">
        <v>2213</v>
      </c>
      <c r="B64" s="238">
        <v>41</v>
      </c>
      <c r="C64" s="11" t="s">
        <v>43</v>
      </c>
      <c r="D64" s="36">
        <v>4</v>
      </c>
      <c r="E64" s="27" t="s">
        <v>264</v>
      </c>
      <c r="F64" s="239" t="s">
        <v>2</v>
      </c>
      <c r="G64" s="239"/>
      <c r="H64" s="249">
        <v>6.5</v>
      </c>
      <c r="I64" s="240"/>
      <c r="J64" s="481">
        <v>5.6</v>
      </c>
      <c r="K64" s="482" t="s">
        <v>1894</v>
      </c>
      <c r="L64" s="60" t="s">
        <v>6</v>
      </c>
      <c r="M64" s="64" t="s">
        <v>313</v>
      </c>
      <c r="N64" s="145" t="s">
        <v>6</v>
      </c>
      <c r="O64" s="97" t="s">
        <v>1954</v>
      </c>
      <c r="P64" s="250" t="s">
        <v>6</v>
      </c>
      <c r="Q64" s="240"/>
      <c r="R64" s="251" t="s">
        <v>6</v>
      </c>
      <c r="S64" s="243"/>
      <c r="T64" s="222">
        <v>10</v>
      </c>
      <c r="U64" s="252"/>
      <c r="V64" s="144" t="s">
        <v>6</v>
      </c>
      <c r="W64" s="80" t="s">
        <v>429</v>
      </c>
      <c r="X64" s="249" t="s">
        <v>6</v>
      </c>
      <c r="Y64" s="245" t="s">
        <v>487</v>
      </c>
      <c r="Z64" s="228">
        <v>5.8849999999999998</v>
      </c>
      <c r="AA64" s="92" t="s">
        <v>528</v>
      </c>
      <c r="AB64" s="91" t="s">
        <v>6</v>
      </c>
      <c r="AC64" s="92"/>
      <c r="AD64" s="96" t="s">
        <v>6</v>
      </c>
      <c r="AE64" s="92"/>
      <c r="AF64" s="46">
        <v>7</v>
      </c>
      <c r="AG64" s="45" t="s">
        <v>2</v>
      </c>
      <c r="AH64" s="133">
        <v>6</v>
      </c>
      <c r="AI64" s="92"/>
      <c r="AJ64" s="133" t="s">
        <v>6</v>
      </c>
      <c r="AK64" s="102"/>
      <c r="AL64" s="91" t="s">
        <v>6</v>
      </c>
      <c r="AM64" s="92" t="s">
        <v>711</v>
      </c>
      <c r="AN64" s="481" t="s">
        <v>6</v>
      </c>
      <c r="AO64" s="498" t="s">
        <v>1976</v>
      </c>
      <c r="AP64" s="114" t="s">
        <v>6</v>
      </c>
      <c r="AQ64" s="92"/>
      <c r="AR64" s="481" t="s">
        <v>6</v>
      </c>
      <c r="AS64" s="498"/>
      <c r="AT64" s="481" t="s">
        <v>6</v>
      </c>
      <c r="AU64" s="498"/>
      <c r="AV64" s="115" t="s">
        <v>6</v>
      </c>
      <c r="AW64" s="92"/>
      <c r="AX64" s="206" t="s">
        <v>6</v>
      </c>
      <c r="AY64" s="64"/>
      <c r="AZ64" s="91" t="s">
        <v>6</v>
      </c>
      <c r="BA64" s="64"/>
      <c r="BB64" s="119" t="s">
        <v>6</v>
      </c>
      <c r="BC64" s="92"/>
      <c r="BD64" s="216">
        <f t="shared" ref="BD64:BD65" si="8">0.1%+0.39%</f>
        <v>4.8999999999999998E-3</v>
      </c>
      <c r="BE64" s="64" t="s">
        <v>863</v>
      </c>
      <c r="BF64" s="130">
        <v>5.5</v>
      </c>
      <c r="BG64" s="92"/>
      <c r="BH64" s="114" t="s">
        <v>6</v>
      </c>
      <c r="BI64" s="92" t="s">
        <v>929</v>
      </c>
      <c r="BJ64" s="91" t="s">
        <v>2</v>
      </c>
      <c r="BK64" s="91"/>
      <c r="BL64" s="91" t="s">
        <v>6</v>
      </c>
      <c r="BM64" s="92"/>
      <c r="BN64" s="481">
        <v>5.125</v>
      </c>
      <c r="BO64" s="498"/>
      <c r="BP64" s="136" t="s">
        <v>6</v>
      </c>
      <c r="BQ64" s="201" t="s">
        <v>1026</v>
      </c>
      <c r="BR64" s="91" t="s">
        <v>6</v>
      </c>
      <c r="BS64" s="92" t="s">
        <v>1056</v>
      </c>
      <c r="BT64" s="91" t="s">
        <v>6</v>
      </c>
      <c r="BU64" s="92"/>
      <c r="BV64" s="91" t="s">
        <v>6</v>
      </c>
      <c r="BW64" s="92"/>
      <c r="BX64" s="505" t="s">
        <v>6</v>
      </c>
      <c r="BY64" s="498"/>
      <c r="BZ64" s="114"/>
      <c r="CA64" s="92"/>
      <c r="CB64" s="91" t="s">
        <v>6</v>
      </c>
      <c r="CC64" s="92"/>
      <c r="CD64" s="145" t="s">
        <v>6</v>
      </c>
      <c r="CE64" s="97" t="s">
        <v>2147</v>
      </c>
      <c r="CF64" s="91" t="s">
        <v>6</v>
      </c>
      <c r="CG64" s="143" t="s">
        <v>1257</v>
      </c>
      <c r="CH64" s="91" t="s">
        <v>6</v>
      </c>
      <c r="CI64" s="92" t="s">
        <v>1335</v>
      </c>
      <c r="CJ64" s="91">
        <v>7</v>
      </c>
      <c r="CK64" s="92" t="s">
        <v>1375</v>
      </c>
      <c r="CL64" s="150" t="s">
        <v>6</v>
      </c>
      <c r="CM64" s="92"/>
      <c r="CN64" s="150" t="s">
        <v>6</v>
      </c>
      <c r="CO64" s="92" t="s">
        <v>1619</v>
      </c>
      <c r="CP64" s="91" t="s">
        <v>6</v>
      </c>
      <c r="CQ64" s="92"/>
      <c r="CR64" s="133" t="s">
        <v>6</v>
      </c>
      <c r="CS64" s="64"/>
      <c r="CT64" s="152">
        <v>5.0289999999999999</v>
      </c>
      <c r="CU64" s="92" t="s">
        <v>1501</v>
      </c>
      <c r="CV64" s="114">
        <v>4.4000000000000004</v>
      </c>
      <c r="CW64" s="92" t="s">
        <v>1532</v>
      </c>
      <c r="CX64" s="92" t="s">
        <v>6</v>
      </c>
      <c r="CY64" s="92"/>
      <c r="CZ64" s="46" t="s">
        <v>6</v>
      </c>
      <c r="DA64" s="45" t="s">
        <v>2192</v>
      </c>
      <c r="DB64" s="510" t="s">
        <v>2</v>
      </c>
      <c r="DC64" s="184">
        <f t="shared" si="7"/>
        <v>13</v>
      </c>
    </row>
    <row r="65" spans="1:107" s="184" customFormat="1" ht="19" customHeight="1" x14ac:dyDescent="0.25">
      <c r="A65" s="205">
        <v>22121</v>
      </c>
      <c r="B65" s="5">
        <v>42</v>
      </c>
      <c r="C65" s="6" t="s">
        <v>44</v>
      </c>
      <c r="D65" s="29">
        <v>4</v>
      </c>
      <c r="E65" s="27" t="s">
        <v>264</v>
      </c>
      <c r="F65" s="46" t="s">
        <v>2</v>
      </c>
      <c r="G65" s="46"/>
      <c r="H65" s="186">
        <v>6.5</v>
      </c>
      <c r="I65" s="125"/>
      <c r="J65" s="481">
        <v>5.6</v>
      </c>
      <c r="K65" s="482" t="s">
        <v>1894</v>
      </c>
      <c r="L65" s="60" t="s">
        <v>6</v>
      </c>
      <c r="M65" s="64" t="s">
        <v>313</v>
      </c>
      <c r="N65" s="145" t="s">
        <v>6</v>
      </c>
      <c r="O65" s="97" t="s">
        <v>1953</v>
      </c>
      <c r="P65" s="199" t="s">
        <v>6</v>
      </c>
      <c r="Q65" s="125"/>
      <c r="R65" s="181" t="s">
        <v>6</v>
      </c>
      <c r="S65" s="208"/>
      <c r="T65" s="203">
        <v>10</v>
      </c>
      <c r="U65" s="188" t="s">
        <v>1795</v>
      </c>
      <c r="V65" s="144" t="s">
        <v>6</v>
      </c>
      <c r="W65" s="80" t="s">
        <v>435</v>
      </c>
      <c r="X65" s="85">
        <v>4</v>
      </c>
      <c r="Y65" s="88"/>
      <c r="Z65" s="228">
        <v>5.8849999999999998</v>
      </c>
      <c r="AA65" s="92" t="s">
        <v>527</v>
      </c>
      <c r="AB65" s="91" t="s">
        <v>6</v>
      </c>
      <c r="AC65" s="92"/>
      <c r="AD65" s="96">
        <v>5</v>
      </c>
      <c r="AE65" s="92"/>
      <c r="AF65" s="46">
        <v>7</v>
      </c>
      <c r="AG65" s="45" t="s">
        <v>2</v>
      </c>
      <c r="AH65" s="248" t="s">
        <v>6</v>
      </c>
      <c r="AI65" s="129"/>
      <c r="AJ65" s="133" t="s">
        <v>6</v>
      </c>
      <c r="AK65" s="102" t="s">
        <v>679</v>
      </c>
      <c r="AL65" s="91" t="s">
        <v>6</v>
      </c>
      <c r="AM65" s="92" t="s">
        <v>711</v>
      </c>
      <c r="AN65" s="481" t="s">
        <v>6</v>
      </c>
      <c r="AO65" s="498" t="s">
        <v>1977</v>
      </c>
      <c r="AP65" s="114" t="s">
        <v>6</v>
      </c>
      <c r="AQ65" s="92"/>
      <c r="AR65" s="481" t="s">
        <v>6</v>
      </c>
      <c r="AS65" s="498"/>
      <c r="AT65" s="481" t="s">
        <v>6</v>
      </c>
      <c r="AU65" s="498"/>
      <c r="AV65" s="115">
        <v>4</v>
      </c>
      <c r="AW65" s="92" t="s">
        <v>798</v>
      </c>
      <c r="AX65" s="206">
        <v>6.875</v>
      </c>
      <c r="AY65" s="64" t="s">
        <v>1744</v>
      </c>
      <c r="AZ65" s="91" t="s">
        <v>6</v>
      </c>
      <c r="BA65" s="64"/>
      <c r="BB65" s="119" t="s">
        <v>6</v>
      </c>
      <c r="BC65" s="92"/>
      <c r="BD65" s="216">
        <f t="shared" si="8"/>
        <v>4.8999999999999998E-3</v>
      </c>
      <c r="BE65" s="64" t="s">
        <v>1875</v>
      </c>
      <c r="BF65" s="130">
        <v>5.5</v>
      </c>
      <c r="BG65" s="92"/>
      <c r="BH65" s="114" t="s">
        <v>6</v>
      </c>
      <c r="BI65" s="92"/>
      <c r="BJ65" s="97"/>
      <c r="BK65" s="92"/>
      <c r="BL65" s="91">
        <v>6.875</v>
      </c>
      <c r="BM65" s="237"/>
      <c r="BN65" s="481">
        <v>5.125</v>
      </c>
      <c r="BO65" s="498"/>
      <c r="BP65" s="136" t="s">
        <v>6</v>
      </c>
      <c r="BQ65" s="201" t="s">
        <v>1025</v>
      </c>
      <c r="BR65" s="91">
        <v>7</v>
      </c>
      <c r="BS65" s="92"/>
      <c r="BT65" s="91" t="s">
        <v>6</v>
      </c>
      <c r="BU65" s="92"/>
      <c r="BV65" s="91" t="s">
        <v>6</v>
      </c>
      <c r="BW65" s="92" t="s">
        <v>1138</v>
      </c>
      <c r="BX65" s="505" t="s">
        <v>6</v>
      </c>
      <c r="BY65" s="498" t="s">
        <v>2120</v>
      </c>
      <c r="BZ65" s="114" t="s">
        <v>2</v>
      </c>
      <c r="CA65" s="92"/>
      <c r="CB65" s="91" t="s">
        <v>6</v>
      </c>
      <c r="CC65" s="92"/>
      <c r="CD65" s="145">
        <v>3</v>
      </c>
      <c r="CE65" s="97" t="s">
        <v>2368</v>
      </c>
      <c r="CF65" s="91" t="s">
        <v>6</v>
      </c>
      <c r="CG65" s="143" t="s">
        <v>1258</v>
      </c>
      <c r="CH65" s="91">
        <v>4.5</v>
      </c>
      <c r="CI65" s="92"/>
      <c r="CJ65" s="91" t="s">
        <v>6</v>
      </c>
      <c r="CK65" s="92"/>
      <c r="CL65" s="150" t="s">
        <v>6</v>
      </c>
      <c r="CM65" s="92" t="s">
        <v>1424</v>
      </c>
      <c r="CN65" s="136">
        <v>2</v>
      </c>
      <c r="CO65" s="92" t="s">
        <v>1618</v>
      </c>
      <c r="CP65" s="91" t="s">
        <v>6</v>
      </c>
      <c r="CQ65" s="92" t="s">
        <v>1468</v>
      </c>
      <c r="CR65" s="133" t="s">
        <v>6</v>
      </c>
      <c r="CS65" s="64" t="s">
        <v>1576</v>
      </c>
      <c r="CT65" s="152">
        <v>3.8519999999999999</v>
      </c>
      <c r="CU65" s="92" t="s">
        <v>1501</v>
      </c>
      <c r="CV65" s="114">
        <v>4.29</v>
      </c>
      <c r="CW65" s="92" t="s">
        <v>1532</v>
      </c>
      <c r="CX65" s="92">
        <v>5</v>
      </c>
      <c r="CY65" s="92" t="s">
        <v>2285</v>
      </c>
      <c r="CZ65" s="46">
        <v>4</v>
      </c>
      <c r="DA65" s="45" t="s">
        <v>2194</v>
      </c>
      <c r="DB65" s="510" t="s">
        <v>2</v>
      </c>
      <c r="DC65" s="184">
        <f t="shared" si="7"/>
        <v>22</v>
      </c>
    </row>
    <row r="66" spans="1:107" s="184" customFormat="1" ht="19" customHeight="1" x14ac:dyDescent="0.25">
      <c r="A66" s="205">
        <v>484240</v>
      </c>
      <c r="B66" s="5">
        <v>43</v>
      </c>
      <c r="C66" s="6" t="s">
        <v>45</v>
      </c>
      <c r="D66" s="29">
        <v>4</v>
      </c>
      <c r="E66" s="27"/>
      <c r="F66" s="46" t="s">
        <v>2</v>
      </c>
      <c r="G66" s="46"/>
      <c r="H66" s="186">
        <v>6.5</v>
      </c>
      <c r="I66" s="125"/>
      <c r="J66" s="481">
        <v>5.6</v>
      </c>
      <c r="K66" s="482" t="s">
        <v>1899</v>
      </c>
      <c r="L66" s="60">
        <v>7.25</v>
      </c>
      <c r="M66" s="64" t="s">
        <v>314</v>
      </c>
      <c r="N66" s="145" t="s">
        <v>6</v>
      </c>
      <c r="O66" s="97" t="s">
        <v>1953</v>
      </c>
      <c r="P66" s="199" t="s">
        <v>6</v>
      </c>
      <c r="Q66" s="125"/>
      <c r="R66" s="181">
        <v>0.39800000000000002</v>
      </c>
      <c r="S66" s="88" t="s">
        <v>1852</v>
      </c>
      <c r="T66" s="203">
        <v>10</v>
      </c>
      <c r="U66" s="188" t="s">
        <v>1796</v>
      </c>
      <c r="V66" s="144" t="s">
        <v>6</v>
      </c>
      <c r="W66" s="80" t="s">
        <v>435</v>
      </c>
      <c r="X66" s="85">
        <v>4</v>
      </c>
      <c r="Y66" s="88"/>
      <c r="Z66" s="228">
        <v>5.8849999999999998</v>
      </c>
      <c r="AA66" s="92" t="s">
        <v>529</v>
      </c>
      <c r="AB66" s="91" t="s">
        <v>6</v>
      </c>
      <c r="AC66" s="92"/>
      <c r="AD66" s="96">
        <v>6.25</v>
      </c>
      <c r="AE66" s="92"/>
      <c r="AF66" s="46">
        <v>7</v>
      </c>
      <c r="AG66" s="45" t="s">
        <v>2</v>
      </c>
      <c r="AH66" s="248" t="s">
        <v>6</v>
      </c>
      <c r="AI66" s="129"/>
      <c r="AJ66" s="133" t="s">
        <v>6</v>
      </c>
      <c r="AK66" s="102" t="s">
        <v>679</v>
      </c>
      <c r="AL66" s="91" t="s">
        <v>6</v>
      </c>
      <c r="AM66" s="92" t="s">
        <v>712</v>
      </c>
      <c r="AN66" s="481" t="s">
        <v>6</v>
      </c>
      <c r="AO66" s="498" t="s">
        <v>1978</v>
      </c>
      <c r="AP66" s="114" t="s">
        <v>6</v>
      </c>
      <c r="AQ66" s="92"/>
      <c r="AR66" s="481" t="s">
        <v>6</v>
      </c>
      <c r="AS66" s="498"/>
      <c r="AT66" s="481" t="s">
        <v>6</v>
      </c>
      <c r="AU66" s="498"/>
      <c r="AV66" s="115">
        <v>4</v>
      </c>
      <c r="AW66" s="92" t="s">
        <v>798</v>
      </c>
      <c r="AX66" s="206">
        <v>6.875</v>
      </c>
      <c r="AY66" s="64" t="s">
        <v>1745</v>
      </c>
      <c r="AZ66" s="91" t="s">
        <v>6</v>
      </c>
      <c r="BA66" s="64"/>
      <c r="BB66" s="119" t="s">
        <v>6</v>
      </c>
      <c r="BC66" s="92"/>
      <c r="BD66" s="233" t="s">
        <v>6</v>
      </c>
      <c r="BE66" s="64"/>
      <c r="BF66" s="130">
        <v>5.5</v>
      </c>
      <c r="BG66" s="92"/>
      <c r="BH66" s="114" t="s">
        <v>6</v>
      </c>
      <c r="BI66" s="92" t="s">
        <v>929</v>
      </c>
      <c r="BJ66" s="91" t="s">
        <v>2</v>
      </c>
      <c r="BK66" s="91"/>
      <c r="BL66" s="91" t="s">
        <v>6</v>
      </c>
      <c r="BM66" s="92"/>
      <c r="BN66" s="481">
        <v>5.125</v>
      </c>
      <c r="BO66" s="498"/>
      <c r="BP66" s="136" t="s">
        <v>6</v>
      </c>
      <c r="BQ66" s="201" t="s">
        <v>1025</v>
      </c>
      <c r="BR66" s="91">
        <v>4.75</v>
      </c>
      <c r="BS66" s="92"/>
      <c r="BT66" s="91" t="s">
        <v>6</v>
      </c>
      <c r="BU66" s="92"/>
      <c r="BV66" s="79">
        <v>5.75</v>
      </c>
      <c r="BW66" s="92"/>
      <c r="BX66" s="505" t="s">
        <v>6</v>
      </c>
      <c r="BY66" s="498" t="s">
        <v>2121</v>
      </c>
      <c r="BZ66" s="114" t="s">
        <v>2</v>
      </c>
      <c r="CA66" s="92"/>
      <c r="CB66" s="91" t="s">
        <v>6</v>
      </c>
      <c r="CC66" s="92"/>
      <c r="CD66" s="145" t="s">
        <v>6</v>
      </c>
      <c r="CE66" s="97" t="s">
        <v>2147</v>
      </c>
      <c r="CF66" s="91" t="s">
        <v>6</v>
      </c>
      <c r="CG66" s="143" t="s">
        <v>1258</v>
      </c>
      <c r="CH66" s="91">
        <v>4.5</v>
      </c>
      <c r="CI66" s="92" t="s">
        <v>1336</v>
      </c>
      <c r="CJ66" s="91" t="s">
        <v>6</v>
      </c>
      <c r="CK66" s="92"/>
      <c r="CL66" s="150">
        <v>6.25</v>
      </c>
      <c r="CM66" s="92" t="s">
        <v>1425</v>
      </c>
      <c r="CN66" s="136">
        <v>2</v>
      </c>
      <c r="CO66" s="92"/>
      <c r="CP66" s="91" t="s">
        <v>6</v>
      </c>
      <c r="CQ66" s="92" t="s">
        <v>1468</v>
      </c>
      <c r="CR66" s="133" t="s">
        <v>6</v>
      </c>
      <c r="CS66" s="64" t="s">
        <v>1577</v>
      </c>
      <c r="CT66" s="114">
        <v>6.5</v>
      </c>
      <c r="CU66" s="92" t="s">
        <v>1491</v>
      </c>
      <c r="CV66" s="114">
        <v>5</v>
      </c>
      <c r="CW66" s="92" t="s">
        <v>1534</v>
      </c>
      <c r="CX66" s="92" t="s">
        <v>6</v>
      </c>
      <c r="CY66" s="92" t="s">
        <v>2323</v>
      </c>
      <c r="CZ66" s="46">
        <v>4</v>
      </c>
      <c r="DA66" s="45" t="s">
        <v>2195</v>
      </c>
      <c r="DB66" s="510" t="s">
        <v>2</v>
      </c>
      <c r="DC66" s="184">
        <f t="shared" si="7"/>
        <v>22</v>
      </c>
    </row>
    <row r="67" spans="1:107" s="184" customFormat="1" ht="19" customHeight="1" x14ac:dyDescent="0.25">
      <c r="A67" s="205">
        <v>22132</v>
      </c>
      <c r="B67" s="5">
        <v>44</v>
      </c>
      <c r="C67" s="6" t="s">
        <v>48</v>
      </c>
      <c r="D67" s="29" t="s">
        <v>6</v>
      </c>
      <c r="E67" s="27"/>
      <c r="F67" s="46"/>
      <c r="G67" s="46"/>
      <c r="H67" s="186">
        <v>6.5</v>
      </c>
      <c r="I67" s="125" t="s">
        <v>1651</v>
      </c>
      <c r="J67" s="481" t="s">
        <v>6</v>
      </c>
      <c r="K67" s="482"/>
      <c r="L67" s="60" t="s">
        <v>6</v>
      </c>
      <c r="M67" s="64" t="s">
        <v>313</v>
      </c>
      <c r="N67" s="145" t="s">
        <v>6</v>
      </c>
      <c r="O67" s="97"/>
      <c r="P67" s="199" t="s">
        <v>6</v>
      </c>
      <c r="Q67" s="125"/>
      <c r="R67" s="181">
        <v>0.39800000000000002</v>
      </c>
      <c r="S67" s="88" t="s">
        <v>1852</v>
      </c>
      <c r="T67" s="203" t="s">
        <v>6</v>
      </c>
      <c r="U67" s="188" t="s">
        <v>1797</v>
      </c>
      <c r="V67" s="144" t="s">
        <v>6</v>
      </c>
      <c r="W67" s="80" t="s">
        <v>429</v>
      </c>
      <c r="X67" s="85" t="s">
        <v>6</v>
      </c>
      <c r="Y67" s="88" t="s">
        <v>477</v>
      </c>
      <c r="Z67" s="228">
        <v>5.8849999999999998</v>
      </c>
      <c r="AA67" s="92" t="s">
        <v>527</v>
      </c>
      <c r="AB67" s="91" t="s">
        <v>6</v>
      </c>
      <c r="AC67" s="92"/>
      <c r="AD67" s="96" t="s">
        <v>6</v>
      </c>
      <c r="AE67" s="92"/>
      <c r="AF67" s="46" t="s">
        <v>6</v>
      </c>
      <c r="AG67" s="45"/>
      <c r="AH67" s="91" t="s">
        <v>6</v>
      </c>
      <c r="AI67" s="92"/>
      <c r="AJ67" s="133" t="s">
        <v>6</v>
      </c>
      <c r="AK67" s="102"/>
      <c r="AL67" s="91" t="s">
        <v>6</v>
      </c>
      <c r="AM67" s="232"/>
      <c r="AN67" s="481" t="s">
        <v>6</v>
      </c>
      <c r="AO67" s="498"/>
      <c r="AP67" s="114" t="s">
        <v>6</v>
      </c>
      <c r="AQ67" s="92"/>
      <c r="AR67" s="481" t="s">
        <v>6</v>
      </c>
      <c r="AS67" s="498"/>
      <c r="AT67" s="481" t="s">
        <v>6</v>
      </c>
      <c r="AU67" s="498"/>
      <c r="AV67" s="115" t="s">
        <v>6</v>
      </c>
      <c r="AW67" s="91"/>
      <c r="AX67" s="206" t="s">
        <v>295</v>
      </c>
      <c r="AY67" s="64" t="s">
        <v>1746</v>
      </c>
      <c r="AZ67" s="91" t="s">
        <v>6</v>
      </c>
      <c r="BA67" s="64"/>
      <c r="BB67" s="119" t="s">
        <v>6</v>
      </c>
      <c r="BC67" s="91"/>
      <c r="BD67" s="216">
        <f t="shared" ref="BD67" si="9">0.1%+0.39%</f>
        <v>4.8999999999999998E-3</v>
      </c>
      <c r="BE67" s="64" t="s">
        <v>1876</v>
      </c>
      <c r="BF67" s="130">
        <v>5.5</v>
      </c>
      <c r="BG67" s="92" t="s">
        <v>882</v>
      </c>
      <c r="BH67" s="114" t="s">
        <v>6</v>
      </c>
      <c r="BI67" s="91"/>
      <c r="BJ67" s="91"/>
      <c r="BK67" s="91"/>
      <c r="BL67" s="133">
        <v>6.875</v>
      </c>
      <c r="BM67" s="92" t="s">
        <v>967</v>
      </c>
      <c r="BN67" s="481">
        <v>5.125</v>
      </c>
      <c r="BO67" s="498" t="s">
        <v>2082</v>
      </c>
      <c r="BP67" s="220">
        <v>4</v>
      </c>
      <c r="BQ67" s="201" t="s">
        <v>2</v>
      </c>
      <c r="BR67" s="91" t="s">
        <v>6</v>
      </c>
      <c r="BS67" s="91"/>
      <c r="BT67" s="91" t="s">
        <v>6</v>
      </c>
      <c r="BU67" s="91"/>
      <c r="BV67" s="91" t="s">
        <v>6</v>
      </c>
      <c r="BW67" s="91"/>
      <c r="BX67" s="505" t="s">
        <v>6</v>
      </c>
      <c r="BY67" s="498"/>
      <c r="BZ67" s="114"/>
      <c r="CA67" s="92"/>
      <c r="CB67" s="91" t="s">
        <v>6</v>
      </c>
      <c r="CC67" s="91"/>
      <c r="CD67" s="145" t="s">
        <v>6</v>
      </c>
      <c r="CE67" s="97" t="s">
        <v>2147</v>
      </c>
      <c r="CF67" s="91" t="s">
        <v>6</v>
      </c>
      <c r="CG67" s="143"/>
      <c r="CH67" s="91">
        <v>4.5</v>
      </c>
      <c r="CI67" s="92" t="s">
        <v>1334</v>
      </c>
      <c r="CJ67" s="91" t="s">
        <v>6</v>
      </c>
      <c r="CK67" s="92"/>
      <c r="CL67" s="150">
        <v>6.25</v>
      </c>
      <c r="CM67" s="92" t="s">
        <v>1426</v>
      </c>
      <c r="CN67" s="150" t="s">
        <v>6</v>
      </c>
      <c r="CO67" s="91"/>
      <c r="CP67" s="91" t="s">
        <v>6</v>
      </c>
      <c r="CQ67" s="91"/>
      <c r="CR67" s="133" t="s">
        <v>6</v>
      </c>
      <c r="CS67" s="133"/>
      <c r="CT67" s="152">
        <v>3.8519999999999999</v>
      </c>
      <c r="CU67" s="92" t="s">
        <v>1499</v>
      </c>
      <c r="CV67" s="114" t="s">
        <v>6</v>
      </c>
      <c r="CW67" s="92" t="s">
        <v>1535</v>
      </c>
      <c r="CX67" s="92" t="s">
        <v>6</v>
      </c>
      <c r="CY67" s="92"/>
      <c r="CZ67" s="46" t="s">
        <v>6</v>
      </c>
      <c r="DA67" s="45" t="s">
        <v>2196</v>
      </c>
      <c r="DB67" s="510" t="s">
        <v>2</v>
      </c>
      <c r="DC67" s="184">
        <f t="shared" si="7"/>
        <v>11</v>
      </c>
    </row>
    <row r="68" spans="1:107" s="184" customFormat="1" ht="19" customHeight="1" x14ac:dyDescent="0.25">
      <c r="A68" s="205"/>
      <c r="B68" s="9"/>
      <c r="C68" s="9"/>
      <c r="D68" s="29"/>
      <c r="E68" s="30"/>
      <c r="F68" s="46"/>
      <c r="G68" s="45"/>
      <c r="H68" s="186"/>
      <c r="I68" s="209"/>
      <c r="J68" s="481"/>
      <c r="K68" s="482"/>
      <c r="L68" s="60"/>
      <c r="M68" s="143"/>
      <c r="N68" s="145"/>
      <c r="O68" s="97"/>
      <c r="P68" s="199"/>
      <c r="Q68" s="209"/>
      <c r="R68" s="181"/>
      <c r="S68" s="208"/>
      <c r="T68" s="203"/>
      <c r="U68" s="219"/>
      <c r="V68" s="79"/>
      <c r="W68" s="80"/>
      <c r="X68" s="85"/>
      <c r="Y68" s="208"/>
      <c r="Z68" s="91"/>
      <c r="AA68" s="140"/>
      <c r="AB68" s="91"/>
      <c r="AC68" s="140"/>
      <c r="AD68" s="96" t="s">
        <v>2</v>
      </c>
      <c r="AE68" s="210"/>
      <c r="AF68" s="46"/>
      <c r="AG68" s="45"/>
      <c r="AH68" s="91"/>
      <c r="AI68" s="140"/>
      <c r="AJ68" s="133"/>
      <c r="AK68" s="102"/>
      <c r="AL68" s="91"/>
      <c r="AM68" s="140"/>
      <c r="AN68" s="481"/>
      <c r="AO68" s="498"/>
      <c r="AP68" s="114"/>
      <c r="AQ68" s="140"/>
      <c r="AR68" s="481"/>
      <c r="AS68" s="498"/>
      <c r="AT68" s="481"/>
      <c r="AU68" s="498"/>
      <c r="AV68" s="115"/>
      <c r="AW68" s="140"/>
      <c r="AX68" s="168"/>
      <c r="AY68" s="143"/>
      <c r="AZ68" s="91"/>
      <c r="BA68" s="64"/>
      <c r="BB68" s="119"/>
      <c r="BC68" s="140"/>
      <c r="BD68" s="253" t="s">
        <v>2</v>
      </c>
      <c r="BE68" s="125"/>
      <c r="BF68" s="130"/>
      <c r="BG68" s="92"/>
      <c r="BH68" s="114"/>
      <c r="BI68" s="140"/>
      <c r="BJ68" s="91"/>
      <c r="BK68" s="140"/>
      <c r="BL68" s="91"/>
      <c r="BM68" s="140"/>
      <c r="BN68" s="481"/>
      <c r="BO68" s="498"/>
      <c r="BP68" s="136"/>
      <c r="BQ68" s="201"/>
      <c r="BR68" s="91"/>
      <c r="BS68" s="140"/>
      <c r="BT68" s="91"/>
      <c r="BU68" s="140"/>
      <c r="BV68" s="91"/>
      <c r="BW68" s="140"/>
      <c r="BX68" s="505"/>
      <c r="BY68" s="498"/>
      <c r="BZ68" s="114"/>
      <c r="CA68" s="92"/>
      <c r="CB68" s="91"/>
      <c r="CC68" s="140"/>
      <c r="CD68" s="145"/>
      <c r="CE68" s="97"/>
      <c r="CF68" s="91"/>
      <c r="CG68" s="143"/>
      <c r="CH68" s="91"/>
      <c r="CI68" s="92"/>
      <c r="CJ68" s="91"/>
      <c r="CK68" s="140"/>
      <c r="CL68" s="150"/>
      <c r="CM68" s="140"/>
      <c r="CN68" s="150"/>
      <c r="CO68" s="91"/>
      <c r="CP68" s="91"/>
      <c r="CQ68" s="140"/>
      <c r="CR68" s="133"/>
      <c r="CS68" s="143"/>
      <c r="CT68" s="114"/>
      <c r="CU68" s="92"/>
      <c r="CV68" s="114"/>
      <c r="CW68" s="92"/>
      <c r="CX68" s="92"/>
      <c r="CY68" s="92"/>
      <c r="CZ68" s="46"/>
      <c r="DA68" s="45"/>
    </row>
    <row r="69" spans="1:107" s="25" customFormat="1" ht="19" customHeight="1" x14ac:dyDescent="0.25">
      <c r="A69" s="377"/>
      <c r="B69" s="343"/>
      <c r="C69" s="344" t="s">
        <v>49</v>
      </c>
      <c r="D69" s="345" t="s">
        <v>296</v>
      </c>
      <c r="E69" s="346"/>
      <c r="F69" s="151" t="s">
        <v>296</v>
      </c>
      <c r="G69" s="151"/>
      <c r="H69" s="151" t="s">
        <v>296</v>
      </c>
      <c r="I69" s="353"/>
      <c r="J69" s="485" t="s">
        <v>296</v>
      </c>
      <c r="K69" s="484"/>
      <c r="L69" s="378" t="s">
        <v>296</v>
      </c>
      <c r="M69" s="366"/>
      <c r="N69" s="375" t="s">
        <v>296</v>
      </c>
      <c r="O69" s="169"/>
      <c r="P69" s="352" t="s">
        <v>296</v>
      </c>
      <c r="Q69" s="353"/>
      <c r="R69" s="352" t="s">
        <v>296</v>
      </c>
      <c r="S69" s="349"/>
      <c r="T69" s="352" t="s">
        <v>296</v>
      </c>
      <c r="U69" s="356"/>
      <c r="V69" s="352" t="s">
        <v>296</v>
      </c>
      <c r="W69" s="358"/>
      <c r="X69" s="352" t="s">
        <v>296</v>
      </c>
      <c r="Y69" s="349"/>
      <c r="Z69" s="352" t="s">
        <v>296</v>
      </c>
      <c r="AA69" s="142"/>
      <c r="AB69" s="352" t="s">
        <v>296</v>
      </c>
      <c r="AC69" s="142"/>
      <c r="AD69" s="361" t="s">
        <v>296</v>
      </c>
      <c r="AE69" s="142"/>
      <c r="AF69" s="361" t="s">
        <v>296</v>
      </c>
      <c r="AG69" s="55"/>
      <c r="AH69" s="361" t="s">
        <v>296</v>
      </c>
      <c r="AI69" s="142"/>
      <c r="AJ69" s="361" t="s">
        <v>296</v>
      </c>
      <c r="AK69" s="104"/>
      <c r="AL69" s="361" t="s">
        <v>296</v>
      </c>
      <c r="AM69" s="142"/>
      <c r="AN69" s="501" t="s">
        <v>296</v>
      </c>
      <c r="AO69" s="497"/>
      <c r="AP69" s="361" t="s">
        <v>296</v>
      </c>
      <c r="AQ69" s="142"/>
      <c r="AR69" s="485" t="s">
        <v>296</v>
      </c>
      <c r="AS69" s="497"/>
      <c r="AT69" s="485" t="s">
        <v>296</v>
      </c>
      <c r="AU69" s="497"/>
      <c r="AV69" s="361" t="s">
        <v>296</v>
      </c>
      <c r="AW69" s="142"/>
      <c r="AX69" s="361" t="s">
        <v>296</v>
      </c>
      <c r="AY69" s="366"/>
      <c r="AZ69" s="359" t="s">
        <v>296</v>
      </c>
      <c r="BA69" s="366"/>
      <c r="BB69" s="361" t="s">
        <v>296</v>
      </c>
      <c r="BC69" s="142"/>
      <c r="BD69" s="359" t="s">
        <v>296</v>
      </c>
      <c r="BE69" s="353"/>
      <c r="BF69" s="359" t="s">
        <v>296</v>
      </c>
      <c r="BG69" s="142"/>
      <c r="BH69" s="361" t="s">
        <v>296</v>
      </c>
      <c r="BI69" s="142"/>
      <c r="BJ69" s="359" t="s">
        <v>296</v>
      </c>
      <c r="BK69" s="360"/>
      <c r="BL69" s="361" t="s">
        <v>296</v>
      </c>
      <c r="BM69" s="142"/>
      <c r="BN69" s="485" t="s">
        <v>296</v>
      </c>
      <c r="BO69" s="497"/>
      <c r="BP69" s="361" t="s">
        <v>296</v>
      </c>
      <c r="BQ69" s="373"/>
      <c r="BR69" s="359" t="s">
        <v>296</v>
      </c>
      <c r="BS69" s="142"/>
      <c r="BT69" s="361" t="s">
        <v>296</v>
      </c>
      <c r="BU69" s="142"/>
      <c r="BV69" s="359" t="s">
        <v>296</v>
      </c>
      <c r="BW69" s="142"/>
      <c r="BX69" s="485" t="s">
        <v>296</v>
      </c>
      <c r="BY69" s="497"/>
      <c r="BZ69" s="361" t="s">
        <v>296</v>
      </c>
      <c r="CA69" s="142"/>
      <c r="CB69" s="361" t="s">
        <v>296</v>
      </c>
      <c r="CC69" s="142"/>
      <c r="CD69" s="359" t="s">
        <v>296</v>
      </c>
      <c r="CE69" s="169"/>
      <c r="CF69" s="361" t="s">
        <v>296</v>
      </c>
      <c r="CG69" s="351"/>
      <c r="CH69" s="361" t="s">
        <v>296</v>
      </c>
      <c r="CI69" s="142"/>
      <c r="CJ69" s="361" t="s">
        <v>296</v>
      </c>
      <c r="CK69" s="142"/>
      <c r="CL69" s="361" t="s">
        <v>296</v>
      </c>
      <c r="CM69" s="142"/>
      <c r="CN69" s="359" t="s">
        <v>296</v>
      </c>
      <c r="CO69" s="142"/>
      <c r="CP69" s="361" t="s">
        <v>296</v>
      </c>
      <c r="CQ69" s="142"/>
      <c r="CR69" s="361" t="s">
        <v>296</v>
      </c>
      <c r="CS69" s="366"/>
      <c r="CT69" s="361" t="s">
        <v>296</v>
      </c>
      <c r="CU69" s="142"/>
      <c r="CV69" s="361" t="s">
        <v>296</v>
      </c>
      <c r="CW69" s="142"/>
      <c r="CX69" s="361" t="s">
        <v>296</v>
      </c>
      <c r="CY69" s="142"/>
      <c r="CZ69" s="361" t="s">
        <v>296</v>
      </c>
      <c r="DA69" s="55"/>
    </row>
    <row r="70" spans="1:107" s="184" customFormat="1" ht="19" customHeight="1" x14ac:dyDescent="0.25">
      <c r="A70" s="205">
        <v>5221</v>
      </c>
      <c r="B70" s="5">
        <v>45</v>
      </c>
      <c r="C70" s="6" t="s">
        <v>50</v>
      </c>
      <c r="D70" s="29" t="s">
        <v>6</v>
      </c>
      <c r="E70" s="27"/>
      <c r="F70" s="46"/>
      <c r="G70" s="46"/>
      <c r="H70" s="186" t="s">
        <v>6</v>
      </c>
      <c r="I70" s="125"/>
      <c r="J70" s="481" t="s">
        <v>6</v>
      </c>
      <c r="K70" s="482"/>
      <c r="L70" s="60" t="s">
        <v>6</v>
      </c>
      <c r="M70" s="64"/>
      <c r="N70" s="145" t="s">
        <v>6</v>
      </c>
      <c r="O70" s="97"/>
      <c r="P70" s="199" t="s">
        <v>6</v>
      </c>
      <c r="Q70" s="125"/>
      <c r="R70" s="214" t="s">
        <v>6</v>
      </c>
      <c r="S70" s="88"/>
      <c r="T70" s="203" t="s">
        <v>6</v>
      </c>
      <c r="U70" s="188"/>
      <c r="V70" s="79" t="s">
        <v>6</v>
      </c>
      <c r="W70" s="80" t="s">
        <v>429</v>
      </c>
      <c r="X70" s="85" t="s">
        <v>6</v>
      </c>
      <c r="Y70" s="88" t="s">
        <v>2</v>
      </c>
      <c r="Z70" s="133" t="s">
        <v>6</v>
      </c>
      <c r="AA70" s="92" t="s">
        <v>530</v>
      </c>
      <c r="AB70" s="91" t="s">
        <v>6</v>
      </c>
      <c r="AC70" s="92"/>
      <c r="AD70" s="96" t="s">
        <v>6</v>
      </c>
      <c r="AE70" s="92"/>
      <c r="AF70" s="46" t="s">
        <v>6</v>
      </c>
      <c r="AG70" s="45"/>
      <c r="AH70" s="91">
        <v>6</v>
      </c>
      <c r="AI70" s="92" t="s">
        <v>629</v>
      </c>
      <c r="AJ70" s="133" t="s">
        <v>6</v>
      </c>
      <c r="AK70" s="102"/>
      <c r="AL70" s="91" t="s">
        <v>6</v>
      </c>
      <c r="AM70" s="92"/>
      <c r="AN70" s="481" t="s">
        <v>6</v>
      </c>
      <c r="AO70" s="498"/>
      <c r="AP70" s="114" t="s">
        <v>6</v>
      </c>
      <c r="AQ70" s="92"/>
      <c r="AR70" s="481" t="s">
        <v>6</v>
      </c>
      <c r="AS70" s="498"/>
      <c r="AT70" s="481" t="s">
        <v>6</v>
      </c>
      <c r="AU70" s="498"/>
      <c r="AV70" s="115" t="s">
        <v>6</v>
      </c>
      <c r="AW70" s="91"/>
      <c r="AX70" s="168" t="s">
        <v>6</v>
      </c>
      <c r="AY70" s="64"/>
      <c r="AZ70" s="91" t="s">
        <v>6</v>
      </c>
      <c r="BA70" s="64"/>
      <c r="BB70" s="119" t="s">
        <v>6</v>
      </c>
      <c r="BC70" s="91"/>
      <c r="BD70" s="253"/>
      <c r="BE70" s="125"/>
      <c r="BF70" s="130" t="s">
        <v>6</v>
      </c>
      <c r="BG70" s="92"/>
      <c r="BH70" s="114" t="s">
        <v>6</v>
      </c>
      <c r="BI70" s="91"/>
      <c r="BJ70" s="91"/>
      <c r="BK70" s="91"/>
      <c r="BL70" s="91" t="s">
        <v>6</v>
      </c>
      <c r="BM70" s="91"/>
      <c r="BN70" s="481">
        <v>5.125</v>
      </c>
      <c r="BO70" s="498"/>
      <c r="BP70" s="136" t="s">
        <v>6</v>
      </c>
      <c r="BQ70" s="201"/>
      <c r="BR70" s="91" t="s">
        <v>6</v>
      </c>
      <c r="BS70" s="91"/>
      <c r="BT70" s="91" t="s">
        <v>6</v>
      </c>
      <c r="BU70" s="91"/>
      <c r="BV70" s="91" t="s">
        <v>6</v>
      </c>
      <c r="BW70" s="91"/>
      <c r="BX70" s="505" t="s">
        <v>6</v>
      </c>
      <c r="BY70" s="498"/>
      <c r="BZ70" s="114"/>
      <c r="CA70" s="92"/>
      <c r="CB70" s="91" t="s">
        <v>6</v>
      </c>
      <c r="CC70" s="91"/>
      <c r="CD70" s="145" t="s">
        <v>6</v>
      </c>
      <c r="CE70" s="97"/>
      <c r="CF70" s="91" t="s">
        <v>6</v>
      </c>
      <c r="CG70" s="143"/>
      <c r="CH70" s="133" t="s">
        <v>6</v>
      </c>
      <c r="CI70" s="92" t="s">
        <v>1337</v>
      </c>
      <c r="CJ70" s="91" t="s">
        <v>6</v>
      </c>
      <c r="CK70" s="92"/>
      <c r="CL70" s="150" t="s">
        <v>6</v>
      </c>
      <c r="CM70" s="156"/>
      <c r="CN70" s="150" t="s">
        <v>6</v>
      </c>
      <c r="CO70" s="91"/>
      <c r="CP70" s="91" t="s">
        <v>6</v>
      </c>
      <c r="CQ70" s="91"/>
      <c r="CR70" s="133" t="s">
        <v>6</v>
      </c>
      <c r="CS70" s="133"/>
      <c r="CT70" s="114">
        <v>1.5</v>
      </c>
      <c r="CU70" s="92" t="s">
        <v>1488</v>
      </c>
      <c r="CV70" s="114" t="s">
        <v>6</v>
      </c>
      <c r="CW70" s="92" t="s">
        <v>1536</v>
      </c>
      <c r="CX70" s="92" t="s">
        <v>6</v>
      </c>
      <c r="CY70" s="92"/>
      <c r="CZ70" s="46" t="s">
        <v>6</v>
      </c>
      <c r="DA70" s="45" t="s">
        <v>2197</v>
      </c>
      <c r="DB70" s="510" t="s">
        <v>2</v>
      </c>
      <c r="DC70" s="184">
        <f t="shared" ref="DC70:DC77" si="10">COUNT(D70:CZ70)</f>
        <v>3</v>
      </c>
    </row>
    <row r="71" spans="1:107" s="184" customFormat="1" ht="19" customHeight="1" x14ac:dyDescent="0.25">
      <c r="A71" s="205">
        <v>524</v>
      </c>
      <c r="B71" s="5">
        <v>46</v>
      </c>
      <c r="C71" s="6" t="s">
        <v>51</v>
      </c>
      <c r="D71" s="29" t="s">
        <v>6</v>
      </c>
      <c r="E71" s="27"/>
      <c r="F71" s="46"/>
      <c r="G71" s="46"/>
      <c r="H71" s="186" t="s">
        <v>6</v>
      </c>
      <c r="I71" s="125"/>
      <c r="J71" s="481" t="s">
        <v>6</v>
      </c>
      <c r="K71" s="482"/>
      <c r="L71" s="60" t="s">
        <v>6</v>
      </c>
      <c r="M71" s="64" t="s">
        <v>315</v>
      </c>
      <c r="N71" s="145" t="s">
        <v>6</v>
      </c>
      <c r="O71" s="97"/>
      <c r="P71" s="199" t="s">
        <v>6</v>
      </c>
      <c r="Q71" s="125"/>
      <c r="R71" s="214" t="s">
        <v>6</v>
      </c>
      <c r="S71" s="88"/>
      <c r="T71" s="203" t="s">
        <v>6</v>
      </c>
      <c r="U71" s="188"/>
      <c r="V71" s="79" t="s">
        <v>6</v>
      </c>
      <c r="W71" s="80" t="s">
        <v>429</v>
      </c>
      <c r="X71" s="85" t="s">
        <v>6</v>
      </c>
      <c r="Y71" s="88" t="s">
        <v>477</v>
      </c>
      <c r="Z71" s="91">
        <v>4</v>
      </c>
      <c r="AA71" s="92" t="s">
        <v>531</v>
      </c>
      <c r="AB71" s="91" t="s">
        <v>6</v>
      </c>
      <c r="AC71" s="92"/>
      <c r="AD71" s="96" t="s">
        <v>6</v>
      </c>
      <c r="AE71" s="92"/>
      <c r="AF71" s="46" t="s">
        <v>6</v>
      </c>
      <c r="AG71" s="45"/>
      <c r="AH71" s="91" t="s">
        <v>6</v>
      </c>
      <c r="AI71" s="92"/>
      <c r="AJ71" s="133" t="s">
        <v>6</v>
      </c>
      <c r="AK71" s="102"/>
      <c r="AL71" s="91" t="s">
        <v>6</v>
      </c>
      <c r="AM71" s="92"/>
      <c r="AN71" s="481" t="s">
        <v>6</v>
      </c>
      <c r="AO71" s="498"/>
      <c r="AP71" s="114" t="s">
        <v>6</v>
      </c>
      <c r="AQ71" s="92"/>
      <c r="AR71" s="481" t="s">
        <v>6</v>
      </c>
      <c r="AS71" s="498"/>
      <c r="AT71" s="481" t="s">
        <v>6</v>
      </c>
      <c r="AU71" s="498"/>
      <c r="AV71" s="115" t="s">
        <v>6</v>
      </c>
      <c r="AW71" s="91"/>
      <c r="AX71" s="168" t="s">
        <v>6</v>
      </c>
      <c r="AY71" s="64"/>
      <c r="AZ71" s="91" t="s">
        <v>6</v>
      </c>
      <c r="BA71" s="64"/>
      <c r="BB71" s="119" t="s">
        <v>6</v>
      </c>
      <c r="BC71" s="91"/>
      <c r="BD71" s="254">
        <v>2.75</v>
      </c>
      <c r="BE71" s="64" t="s">
        <v>865</v>
      </c>
      <c r="BF71" s="130" t="s">
        <v>6</v>
      </c>
      <c r="BG71" s="92"/>
      <c r="BH71" s="114" t="s">
        <v>6</v>
      </c>
      <c r="BI71" s="91"/>
      <c r="BJ71" s="91"/>
      <c r="BK71" s="91"/>
      <c r="BL71" s="91">
        <v>6.875</v>
      </c>
      <c r="BM71" s="92" t="s">
        <v>968</v>
      </c>
      <c r="BN71" s="481" t="s">
        <v>6</v>
      </c>
      <c r="BO71" s="498" t="s">
        <v>2085</v>
      </c>
      <c r="BP71" s="136" t="s">
        <v>6</v>
      </c>
      <c r="BQ71" s="201"/>
      <c r="BR71" s="91" t="s">
        <v>6</v>
      </c>
      <c r="BS71" s="91"/>
      <c r="BT71" s="91" t="s">
        <v>6</v>
      </c>
      <c r="BU71" s="91"/>
      <c r="BV71" s="91" t="s">
        <v>6</v>
      </c>
      <c r="BW71" s="91"/>
      <c r="BX71" s="505" t="s">
        <v>6</v>
      </c>
      <c r="BY71" s="498"/>
      <c r="BZ71" s="114"/>
      <c r="CA71" s="92"/>
      <c r="CB71" s="91" t="s">
        <v>6</v>
      </c>
      <c r="CC71" s="91"/>
      <c r="CD71" s="145" t="s">
        <v>6</v>
      </c>
      <c r="CE71" s="97"/>
      <c r="CF71" s="91" t="s">
        <v>6</v>
      </c>
      <c r="CG71" s="143"/>
      <c r="CH71" s="133">
        <v>4.5</v>
      </c>
      <c r="CI71" s="92" t="s">
        <v>1338</v>
      </c>
      <c r="CJ71" s="91" t="s">
        <v>6</v>
      </c>
      <c r="CK71" s="92"/>
      <c r="CL71" s="150">
        <v>6.25</v>
      </c>
      <c r="CM71" s="156" t="s">
        <v>1427</v>
      </c>
      <c r="CN71" s="150" t="s">
        <v>6</v>
      </c>
      <c r="CO71" s="91"/>
      <c r="CP71" s="91" t="s">
        <v>6</v>
      </c>
      <c r="CQ71" s="91"/>
      <c r="CR71" s="133" t="s">
        <v>6</v>
      </c>
      <c r="CS71" s="133"/>
      <c r="CT71" s="228">
        <v>0.48399999999999999</v>
      </c>
      <c r="CU71" s="92" t="s">
        <v>1502</v>
      </c>
      <c r="CV71" s="154">
        <v>3</v>
      </c>
      <c r="CW71" s="92" t="s">
        <v>1537</v>
      </c>
      <c r="CX71" s="92" t="s">
        <v>6</v>
      </c>
      <c r="CY71" s="92"/>
      <c r="CZ71" s="46" t="s">
        <v>6</v>
      </c>
      <c r="DA71" s="45" t="s">
        <v>2197</v>
      </c>
      <c r="DB71" s="510" t="s">
        <v>2</v>
      </c>
      <c r="DC71" s="184">
        <f t="shared" si="10"/>
        <v>7</v>
      </c>
    </row>
    <row r="72" spans="1:107" s="184" customFormat="1" ht="19" customHeight="1" x14ac:dyDescent="0.25">
      <c r="A72" s="205" t="s">
        <v>249</v>
      </c>
      <c r="B72" s="5">
        <v>47</v>
      </c>
      <c r="C72" s="6" t="s">
        <v>52</v>
      </c>
      <c r="D72" s="29" t="s">
        <v>6</v>
      </c>
      <c r="E72" s="27"/>
      <c r="F72" s="46"/>
      <c r="G72" s="46"/>
      <c r="H72" s="186" t="s">
        <v>6</v>
      </c>
      <c r="I72" s="125"/>
      <c r="J72" s="481" t="s">
        <v>6</v>
      </c>
      <c r="K72" s="482"/>
      <c r="L72" s="60" t="s">
        <v>6</v>
      </c>
      <c r="M72" s="64"/>
      <c r="N72" s="145" t="s">
        <v>6</v>
      </c>
      <c r="O72" s="97"/>
      <c r="P72" s="199" t="s">
        <v>6</v>
      </c>
      <c r="Q72" s="125"/>
      <c r="R72" s="214">
        <v>0.39800000000000002</v>
      </c>
      <c r="S72" s="88" t="s">
        <v>1858</v>
      </c>
      <c r="T72" s="203" t="s">
        <v>6</v>
      </c>
      <c r="U72" s="188"/>
      <c r="V72" s="79" t="s">
        <v>6</v>
      </c>
      <c r="W72" s="80" t="s">
        <v>429</v>
      </c>
      <c r="X72" s="85" t="s">
        <v>6</v>
      </c>
      <c r="Y72" s="88" t="s">
        <v>477</v>
      </c>
      <c r="Z72" s="91">
        <v>4</v>
      </c>
      <c r="AA72" s="92"/>
      <c r="AB72" s="91" t="s">
        <v>6</v>
      </c>
      <c r="AC72" s="92"/>
      <c r="AD72" s="96" t="s">
        <v>6</v>
      </c>
      <c r="AE72" s="92"/>
      <c r="AF72" s="46" t="s">
        <v>6</v>
      </c>
      <c r="AG72" s="45"/>
      <c r="AH72" s="91">
        <v>6</v>
      </c>
      <c r="AI72" s="92"/>
      <c r="AJ72" s="133" t="s">
        <v>6</v>
      </c>
      <c r="AK72" s="102"/>
      <c r="AL72" s="91" t="s">
        <v>6</v>
      </c>
      <c r="AM72" s="92"/>
      <c r="AN72" s="481" t="s">
        <v>6</v>
      </c>
      <c r="AO72" s="498"/>
      <c r="AP72" s="114" t="s">
        <v>6</v>
      </c>
      <c r="AQ72" s="92"/>
      <c r="AR72" s="481" t="s">
        <v>6</v>
      </c>
      <c r="AS72" s="498"/>
      <c r="AT72" s="481" t="s">
        <v>6</v>
      </c>
      <c r="AU72" s="498"/>
      <c r="AV72" s="115" t="s">
        <v>6</v>
      </c>
      <c r="AW72" s="92"/>
      <c r="AX72" s="168" t="s">
        <v>6</v>
      </c>
      <c r="AY72" s="64"/>
      <c r="AZ72" s="91" t="s">
        <v>6</v>
      </c>
      <c r="BA72" s="64"/>
      <c r="BB72" s="119" t="s">
        <v>6</v>
      </c>
      <c r="BC72" s="92"/>
      <c r="BD72" s="124"/>
      <c r="BE72" s="125"/>
      <c r="BF72" s="130" t="s">
        <v>6</v>
      </c>
      <c r="BG72" s="92"/>
      <c r="BH72" s="114" t="s">
        <v>6</v>
      </c>
      <c r="BI72" s="92"/>
      <c r="BJ72" s="91"/>
      <c r="BK72" s="91"/>
      <c r="BL72" s="91" t="s">
        <v>6</v>
      </c>
      <c r="BM72" s="92"/>
      <c r="BN72" s="481">
        <v>5.125</v>
      </c>
      <c r="BO72" s="498" t="s">
        <v>2086</v>
      </c>
      <c r="BP72" s="136" t="s">
        <v>6</v>
      </c>
      <c r="BQ72" s="201"/>
      <c r="BR72" s="91" t="s">
        <v>6</v>
      </c>
      <c r="BS72" s="92"/>
      <c r="BT72" s="91" t="s">
        <v>6</v>
      </c>
      <c r="BU72" s="92"/>
      <c r="BV72" s="91" t="s">
        <v>6</v>
      </c>
      <c r="BW72" s="92"/>
      <c r="BX72" s="505" t="s">
        <v>6</v>
      </c>
      <c r="BY72" s="498"/>
      <c r="BZ72" s="114"/>
      <c r="CA72" s="92"/>
      <c r="CB72" s="91" t="s">
        <v>6</v>
      </c>
      <c r="CC72" s="92"/>
      <c r="CD72" s="145" t="s">
        <v>6</v>
      </c>
      <c r="CE72" s="97"/>
      <c r="CF72" s="91" t="s">
        <v>6</v>
      </c>
      <c r="CG72" s="143"/>
      <c r="CH72" s="133">
        <v>4.5</v>
      </c>
      <c r="CI72" s="92"/>
      <c r="CJ72" s="91" t="s">
        <v>6</v>
      </c>
      <c r="CK72" s="92"/>
      <c r="CL72" s="150" t="s">
        <v>6</v>
      </c>
      <c r="CM72" s="92"/>
      <c r="CN72" s="150" t="s">
        <v>6</v>
      </c>
      <c r="CO72" s="92"/>
      <c r="CP72" s="91" t="s">
        <v>6</v>
      </c>
      <c r="CQ72" s="92"/>
      <c r="CR72" s="133" t="s">
        <v>6</v>
      </c>
      <c r="CS72" s="64"/>
      <c r="CT72" s="153">
        <v>1.5</v>
      </c>
      <c r="CU72" s="92" t="s">
        <v>1488</v>
      </c>
      <c r="CV72" s="114" t="s">
        <v>6</v>
      </c>
      <c r="CW72" s="92" t="s">
        <v>1538</v>
      </c>
      <c r="CX72" s="92" t="s">
        <v>6</v>
      </c>
      <c r="CY72" s="92"/>
      <c r="CZ72" s="46" t="s">
        <v>6</v>
      </c>
      <c r="DA72" s="45" t="s">
        <v>2197</v>
      </c>
      <c r="DB72" s="510" t="s">
        <v>2</v>
      </c>
      <c r="DC72" s="184">
        <f t="shared" si="10"/>
        <v>6</v>
      </c>
    </row>
    <row r="73" spans="1:107" s="184" customFormat="1" ht="19" customHeight="1" x14ac:dyDescent="0.25">
      <c r="A73" s="205">
        <v>52312</v>
      </c>
      <c r="B73" s="5">
        <v>48</v>
      </c>
      <c r="C73" s="6" t="s">
        <v>53</v>
      </c>
      <c r="D73" s="29" t="s">
        <v>6</v>
      </c>
      <c r="E73" s="27"/>
      <c r="F73" s="46"/>
      <c r="G73" s="46"/>
      <c r="H73" s="186" t="s">
        <v>6</v>
      </c>
      <c r="I73" s="125"/>
      <c r="J73" s="481" t="s">
        <v>6</v>
      </c>
      <c r="K73" s="482"/>
      <c r="L73" s="60" t="s">
        <v>6</v>
      </c>
      <c r="M73" s="64"/>
      <c r="N73" s="145" t="s">
        <v>6</v>
      </c>
      <c r="O73" s="97"/>
      <c r="P73" s="199" t="s">
        <v>6</v>
      </c>
      <c r="Q73" s="125"/>
      <c r="R73" s="214" t="s">
        <v>6</v>
      </c>
      <c r="S73" s="88" t="s">
        <v>1859</v>
      </c>
      <c r="T73" s="203" t="s">
        <v>6</v>
      </c>
      <c r="U73" s="188"/>
      <c r="V73" s="79" t="s">
        <v>6</v>
      </c>
      <c r="W73" s="80" t="s">
        <v>429</v>
      </c>
      <c r="X73" s="85" t="s">
        <v>6</v>
      </c>
      <c r="Y73" s="88" t="s">
        <v>2</v>
      </c>
      <c r="Z73" s="91">
        <v>4</v>
      </c>
      <c r="AA73" s="92"/>
      <c r="AB73" s="91" t="s">
        <v>6</v>
      </c>
      <c r="AC73" s="92"/>
      <c r="AD73" s="96" t="s">
        <v>6</v>
      </c>
      <c r="AE73" s="92"/>
      <c r="AF73" s="46" t="s">
        <v>6</v>
      </c>
      <c r="AG73" s="45"/>
      <c r="AH73" s="91" t="s">
        <v>6</v>
      </c>
      <c r="AI73" s="92"/>
      <c r="AJ73" s="133" t="s">
        <v>6</v>
      </c>
      <c r="AK73" s="102"/>
      <c r="AL73" s="91" t="s">
        <v>6</v>
      </c>
      <c r="AM73" s="92"/>
      <c r="AN73" s="481" t="s">
        <v>6</v>
      </c>
      <c r="AO73" s="498"/>
      <c r="AP73" s="114" t="s">
        <v>6</v>
      </c>
      <c r="AQ73" s="92"/>
      <c r="AR73" s="481" t="s">
        <v>6</v>
      </c>
      <c r="AS73" s="498"/>
      <c r="AT73" s="481" t="s">
        <v>6</v>
      </c>
      <c r="AU73" s="498"/>
      <c r="AV73" s="115" t="s">
        <v>6</v>
      </c>
      <c r="AW73" s="92"/>
      <c r="AX73" s="168" t="s">
        <v>6</v>
      </c>
      <c r="AY73" s="64"/>
      <c r="AZ73" s="91" t="s">
        <v>6</v>
      </c>
      <c r="BA73" s="64"/>
      <c r="BB73" s="119" t="s">
        <v>6</v>
      </c>
      <c r="BC73" s="92"/>
      <c r="BD73" s="124"/>
      <c r="BE73" s="125"/>
      <c r="BF73" s="130" t="s">
        <v>6</v>
      </c>
      <c r="BG73" s="92"/>
      <c r="BH73" s="114" t="s">
        <v>6</v>
      </c>
      <c r="BI73" s="92"/>
      <c r="BJ73" s="91"/>
      <c r="BK73" s="91"/>
      <c r="BL73" s="91" t="s">
        <v>6</v>
      </c>
      <c r="BM73" s="92"/>
      <c r="BN73" s="481" t="s">
        <v>6</v>
      </c>
      <c r="BO73" s="498" t="s">
        <v>2</v>
      </c>
      <c r="BP73" s="136" t="s">
        <v>6</v>
      </c>
      <c r="BQ73" s="201"/>
      <c r="BR73" s="91" t="s">
        <v>6</v>
      </c>
      <c r="BS73" s="92"/>
      <c r="BT73" s="91" t="s">
        <v>6</v>
      </c>
      <c r="BU73" s="92"/>
      <c r="BV73" s="91" t="s">
        <v>6</v>
      </c>
      <c r="BW73" s="92"/>
      <c r="BX73" s="505" t="s">
        <v>6</v>
      </c>
      <c r="BY73" s="498"/>
      <c r="BZ73" s="114"/>
      <c r="CA73" s="92"/>
      <c r="CB73" s="91" t="s">
        <v>6</v>
      </c>
      <c r="CC73" s="92"/>
      <c r="CD73" s="145" t="s">
        <v>6</v>
      </c>
      <c r="CE73" s="97"/>
      <c r="CF73" s="91" t="s">
        <v>6</v>
      </c>
      <c r="CG73" s="143"/>
      <c r="CH73" s="133">
        <v>4.5</v>
      </c>
      <c r="CI73" s="92" t="s">
        <v>1339</v>
      </c>
      <c r="CJ73" s="91" t="s">
        <v>6</v>
      </c>
      <c r="CK73" s="92"/>
      <c r="CL73" s="150" t="s">
        <v>6</v>
      </c>
      <c r="CM73" s="92"/>
      <c r="CN73" s="150" t="s">
        <v>6</v>
      </c>
      <c r="CO73" s="92"/>
      <c r="CP73" s="91" t="s">
        <v>6</v>
      </c>
      <c r="CQ73" s="92"/>
      <c r="CR73" s="133" t="s">
        <v>6</v>
      </c>
      <c r="CS73" s="64"/>
      <c r="CT73" s="153">
        <v>1.5</v>
      </c>
      <c r="CU73" s="92" t="s">
        <v>1488</v>
      </c>
      <c r="CV73" s="114" t="s">
        <v>6</v>
      </c>
      <c r="CW73" s="92"/>
      <c r="CX73" s="92" t="s">
        <v>999</v>
      </c>
      <c r="CY73" s="92"/>
      <c r="CZ73" s="46" t="s">
        <v>6</v>
      </c>
      <c r="DA73" s="45" t="s">
        <v>2197</v>
      </c>
      <c r="DB73" s="510" t="s">
        <v>2</v>
      </c>
      <c r="DC73" s="184">
        <f t="shared" si="10"/>
        <v>3</v>
      </c>
    </row>
    <row r="74" spans="1:107" s="184" customFormat="1" ht="19" customHeight="1" x14ac:dyDescent="0.25">
      <c r="A74" s="205">
        <v>5312</v>
      </c>
      <c r="B74" s="5">
        <v>49</v>
      </c>
      <c r="C74" s="9" t="s">
        <v>54</v>
      </c>
      <c r="D74" s="29" t="s">
        <v>6</v>
      </c>
      <c r="E74" s="27"/>
      <c r="F74" s="46"/>
      <c r="G74" s="46"/>
      <c r="H74" s="186" t="s">
        <v>6</v>
      </c>
      <c r="I74" s="125"/>
      <c r="J74" s="481" t="s">
        <v>6</v>
      </c>
      <c r="K74" s="482"/>
      <c r="L74" s="60" t="s">
        <v>6</v>
      </c>
      <c r="M74" s="64"/>
      <c r="N74" s="145" t="s">
        <v>6</v>
      </c>
      <c r="O74" s="97"/>
      <c r="P74" s="199" t="s">
        <v>6</v>
      </c>
      <c r="Q74" s="125"/>
      <c r="R74" s="214">
        <v>0.39800000000000002</v>
      </c>
      <c r="S74" s="88" t="s">
        <v>1860</v>
      </c>
      <c r="T74" s="203" t="s">
        <v>6</v>
      </c>
      <c r="U74" s="188"/>
      <c r="V74" s="79" t="s">
        <v>6</v>
      </c>
      <c r="W74" s="80" t="s">
        <v>429</v>
      </c>
      <c r="X74" s="85" t="s">
        <v>6</v>
      </c>
      <c r="Y74" s="88" t="s">
        <v>488</v>
      </c>
      <c r="Z74" s="91">
        <v>4</v>
      </c>
      <c r="AA74" s="92"/>
      <c r="AB74" s="91" t="s">
        <v>6</v>
      </c>
      <c r="AC74" s="92"/>
      <c r="AD74" s="96" t="s">
        <v>6</v>
      </c>
      <c r="AE74" s="92"/>
      <c r="AF74" s="46" t="s">
        <v>6</v>
      </c>
      <c r="AG74" s="45"/>
      <c r="AH74" s="91" t="s">
        <v>6</v>
      </c>
      <c r="AI74" s="92"/>
      <c r="AJ74" s="133" t="s">
        <v>6</v>
      </c>
      <c r="AK74" s="102"/>
      <c r="AL74" s="91" t="s">
        <v>6</v>
      </c>
      <c r="AM74" s="92"/>
      <c r="AN74" s="481" t="s">
        <v>6</v>
      </c>
      <c r="AO74" s="498"/>
      <c r="AP74" s="114" t="s">
        <v>6</v>
      </c>
      <c r="AQ74" s="92"/>
      <c r="AR74" s="481" t="s">
        <v>6</v>
      </c>
      <c r="AS74" s="498"/>
      <c r="AT74" s="481" t="s">
        <v>6</v>
      </c>
      <c r="AU74" s="498"/>
      <c r="AV74" s="115" t="s">
        <v>6</v>
      </c>
      <c r="AW74" s="91"/>
      <c r="AX74" s="168" t="s">
        <v>6</v>
      </c>
      <c r="AY74" s="64"/>
      <c r="AZ74" s="91" t="s">
        <v>6</v>
      </c>
      <c r="BA74" s="64"/>
      <c r="BB74" s="119" t="s">
        <v>6</v>
      </c>
      <c r="BC74" s="91"/>
      <c r="BD74" s="124" t="s">
        <v>2</v>
      </c>
      <c r="BE74" s="125"/>
      <c r="BF74" s="130" t="s">
        <v>6</v>
      </c>
      <c r="BG74" s="92"/>
      <c r="BH74" s="114" t="s">
        <v>6</v>
      </c>
      <c r="BI74" s="91"/>
      <c r="BJ74" s="91"/>
      <c r="BK74" s="91"/>
      <c r="BL74" s="91" t="s">
        <v>6</v>
      </c>
      <c r="BM74" s="91"/>
      <c r="BN74" s="481">
        <v>5.125</v>
      </c>
      <c r="BO74" s="498"/>
      <c r="BP74" s="136" t="s">
        <v>6</v>
      </c>
      <c r="BQ74" s="201"/>
      <c r="BR74" s="91" t="s">
        <v>6</v>
      </c>
      <c r="BS74" s="92" t="s">
        <v>1057</v>
      </c>
      <c r="BT74" s="91" t="s">
        <v>6</v>
      </c>
      <c r="BU74" s="91"/>
      <c r="BV74" s="91" t="s">
        <v>6</v>
      </c>
      <c r="BW74" s="91"/>
      <c r="BX74" s="505" t="s">
        <v>6</v>
      </c>
      <c r="BY74" s="498"/>
      <c r="BZ74" s="114"/>
      <c r="CA74" s="92"/>
      <c r="CB74" s="91" t="s">
        <v>6</v>
      </c>
      <c r="CC74" s="91"/>
      <c r="CD74" s="145" t="s">
        <v>6</v>
      </c>
      <c r="CE74" s="97"/>
      <c r="CF74" s="91" t="s">
        <v>6</v>
      </c>
      <c r="CG74" s="143"/>
      <c r="CH74" s="91">
        <v>4.5</v>
      </c>
      <c r="CI74" s="92"/>
      <c r="CJ74" s="91" t="s">
        <v>6</v>
      </c>
      <c r="CK74" s="92"/>
      <c r="CL74" s="150" t="s">
        <v>6</v>
      </c>
      <c r="CM74" s="92"/>
      <c r="CN74" s="150" t="s">
        <v>6</v>
      </c>
      <c r="CO74" s="91"/>
      <c r="CP74" s="91" t="s">
        <v>6</v>
      </c>
      <c r="CQ74" s="91"/>
      <c r="CR74" s="133" t="s">
        <v>6</v>
      </c>
      <c r="CS74" s="133"/>
      <c r="CT74" s="153">
        <v>1.5</v>
      </c>
      <c r="CU74" s="92" t="s">
        <v>1488</v>
      </c>
      <c r="CV74" s="114" t="s">
        <v>6</v>
      </c>
      <c r="CW74" s="92" t="s">
        <v>1539</v>
      </c>
      <c r="CX74" s="92" t="s">
        <v>6</v>
      </c>
      <c r="CY74" s="92"/>
      <c r="CZ74" s="46" t="s">
        <v>6</v>
      </c>
      <c r="DA74" s="45" t="s">
        <v>2197</v>
      </c>
      <c r="DB74" s="510" t="s">
        <v>2</v>
      </c>
      <c r="DC74" s="184">
        <f t="shared" si="10"/>
        <v>5</v>
      </c>
    </row>
    <row r="75" spans="1:107" s="184" customFormat="1" ht="19" customHeight="1" x14ac:dyDescent="0.25">
      <c r="A75" s="205">
        <v>5313</v>
      </c>
      <c r="B75" s="5">
        <v>50</v>
      </c>
      <c r="C75" s="6" t="s">
        <v>55</v>
      </c>
      <c r="D75" s="29" t="s">
        <v>6</v>
      </c>
      <c r="E75" s="27"/>
      <c r="F75" s="46"/>
      <c r="G75" s="46"/>
      <c r="H75" s="186" t="s">
        <v>6</v>
      </c>
      <c r="I75" s="125"/>
      <c r="J75" s="481" t="s">
        <v>6</v>
      </c>
      <c r="K75" s="482"/>
      <c r="L75" s="60" t="s">
        <v>6</v>
      </c>
      <c r="M75" s="64"/>
      <c r="N75" s="145" t="s">
        <v>6</v>
      </c>
      <c r="O75" s="97"/>
      <c r="P75" s="199" t="s">
        <v>6</v>
      </c>
      <c r="Q75" s="125" t="s">
        <v>381</v>
      </c>
      <c r="R75" s="214">
        <v>0.39800000000000002</v>
      </c>
      <c r="S75" s="88" t="s">
        <v>1860</v>
      </c>
      <c r="T75" s="203" t="s">
        <v>6</v>
      </c>
      <c r="U75" s="188"/>
      <c r="V75" s="79" t="s">
        <v>6</v>
      </c>
      <c r="W75" s="80" t="s">
        <v>429</v>
      </c>
      <c r="X75" s="85" t="s">
        <v>6</v>
      </c>
      <c r="Y75" s="88" t="s">
        <v>477</v>
      </c>
      <c r="Z75" s="91">
        <v>4</v>
      </c>
      <c r="AA75" s="92"/>
      <c r="AB75" s="91" t="s">
        <v>6</v>
      </c>
      <c r="AC75" s="92"/>
      <c r="AD75" s="96" t="s">
        <v>6</v>
      </c>
      <c r="AE75" s="92"/>
      <c r="AF75" s="46" t="s">
        <v>6</v>
      </c>
      <c r="AG75" s="45"/>
      <c r="AH75" s="91" t="s">
        <v>6</v>
      </c>
      <c r="AI75" s="92"/>
      <c r="AJ75" s="133" t="s">
        <v>6</v>
      </c>
      <c r="AK75" s="102"/>
      <c r="AL75" s="91" t="s">
        <v>6</v>
      </c>
      <c r="AM75" s="92"/>
      <c r="AN75" s="481" t="s">
        <v>6</v>
      </c>
      <c r="AO75" s="498"/>
      <c r="AP75" s="114" t="s">
        <v>6</v>
      </c>
      <c r="AQ75" s="92"/>
      <c r="AR75" s="481" t="s">
        <v>6</v>
      </c>
      <c r="AS75" s="498"/>
      <c r="AT75" s="481" t="s">
        <v>6</v>
      </c>
      <c r="AU75" s="498"/>
      <c r="AV75" s="115" t="s">
        <v>6</v>
      </c>
      <c r="AW75" s="91"/>
      <c r="AX75" s="168" t="s">
        <v>6</v>
      </c>
      <c r="AY75" s="64"/>
      <c r="AZ75" s="91" t="s">
        <v>6</v>
      </c>
      <c r="BA75" s="64"/>
      <c r="BB75" s="119" t="s">
        <v>6</v>
      </c>
      <c r="BC75" s="91"/>
      <c r="BD75" s="124"/>
      <c r="BE75" s="125"/>
      <c r="BF75" s="130" t="s">
        <v>6</v>
      </c>
      <c r="BG75" s="92"/>
      <c r="BH75" s="114" t="s">
        <v>6</v>
      </c>
      <c r="BI75" s="91"/>
      <c r="BJ75" s="91"/>
      <c r="BK75" s="91"/>
      <c r="BL75" s="91" t="s">
        <v>6</v>
      </c>
      <c r="BM75" s="91"/>
      <c r="BN75" s="481">
        <v>5.125</v>
      </c>
      <c r="BO75" s="498"/>
      <c r="BP75" s="136" t="s">
        <v>6</v>
      </c>
      <c r="BQ75" s="201"/>
      <c r="BR75" s="91" t="s">
        <v>6</v>
      </c>
      <c r="BS75" s="91"/>
      <c r="BT75" s="91" t="s">
        <v>6</v>
      </c>
      <c r="BU75" s="91"/>
      <c r="BV75" s="91" t="s">
        <v>6</v>
      </c>
      <c r="BW75" s="91"/>
      <c r="BX75" s="505" t="s">
        <v>6</v>
      </c>
      <c r="BY75" s="498"/>
      <c r="BZ75" s="114"/>
      <c r="CA75" s="92"/>
      <c r="CB75" s="91" t="s">
        <v>6</v>
      </c>
      <c r="CC75" s="91"/>
      <c r="CD75" s="145" t="s">
        <v>6</v>
      </c>
      <c r="CE75" s="97"/>
      <c r="CF75" s="91" t="s">
        <v>6</v>
      </c>
      <c r="CG75" s="143"/>
      <c r="CH75" s="91">
        <v>4.5</v>
      </c>
      <c r="CI75" s="92"/>
      <c r="CJ75" s="91" t="s">
        <v>6</v>
      </c>
      <c r="CK75" s="92"/>
      <c r="CL75" s="150" t="s">
        <v>6</v>
      </c>
      <c r="CM75" s="92"/>
      <c r="CN75" s="150" t="s">
        <v>6</v>
      </c>
      <c r="CO75" s="91"/>
      <c r="CP75" s="91" t="s">
        <v>6</v>
      </c>
      <c r="CQ75" s="91"/>
      <c r="CR75" s="133" t="s">
        <v>6</v>
      </c>
      <c r="CS75" s="133"/>
      <c r="CT75" s="153">
        <v>1.5</v>
      </c>
      <c r="CU75" s="92" t="s">
        <v>1488</v>
      </c>
      <c r="CV75" s="154" t="s">
        <v>6</v>
      </c>
      <c r="CW75" s="92" t="s">
        <v>1540</v>
      </c>
      <c r="CX75" s="92" t="s">
        <v>6</v>
      </c>
      <c r="CY75" s="92"/>
      <c r="CZ75" s="46" t="s">
        <v>6</v>
      </c>
      <c r="DA75" s="45" t="s">
        <v>2197</v>
      </c>
      <c r="DB75" s="510" t="s">
        <v>2</v>
      </c>
      <c r="DC75" s="184">
        <f t="shared" si="10"/>
        <v>5</v>
      </c>
    </row>
    <row r="76" spans="1:107" s="184" customFormat="1" ht="19" customHeight="1" x14ac:dyDescent="0.25">
      <c r="A76" s="205">
        <v>541191</v>
      </c>
      <c r="B76" s="5">
        <v>51</v>
      </c>
      <c r="C76" s="6" t="s">
        <v>56</v>
      </c>
      <c r="D76" s="29" t="s">
        <v>6</v>
      </c>
      <c r="E76" s="27"/>
      <c r="F76" s="46"/>
      <c r="G76" s="46"/>
      <c r="H76" s="186" t="s">
        <v>6</v>
      </c>
      <c r="I76" s="125"/>
      <c r="J76" s="481" t="s">
        <v>6</v>
      </c>
      <c r="K76" s="482"/>
      <c r="L76" s="60" t="s">
        <v>6</v>
      </c>
      <c r="M76" s="64"/>
      <c r="N76" s="145" t="s">
        <v>6</v>
      </c>
      <c r="O76" s="97"/>
      <c r="P76" s="199" t="s">
        <v>6</v>
      </c>
      <c r="Q76" s="125"/>
      <c r="R76" s="214">
        <v>0.39800000000000002</v>
      </c>
      <c r="S76" s="88" t="s">
        <v>1852</v>
      </c>
      <c r="T76" s="203" t="s">
        <v>6</v>
      </c>
      <c r="U76" s="188"/>
      <c r="V76" s="79" t="s">
        <v>6</v>
      </c>
      <c r="W76" s="80" t="s">
        <v>429</v>
      </c>
      <c r="X76" s="85" t="s">
        <v>6</v>
      </c>
      <c r="Y76" s="88" t="s">
        <v>477</v>
      </c>
      <c r="Z76" s="91">
        <v>4</v>
      </c>
      <c r="AA76" s="92"/>
      <c r="AB76" s="91" t="s">
        <v>6</v>
      </c>
      <c r="AC76" s="92"/>
      <c r="AD76" s="96" t="s">
        <v>6</v>
      </c>
      <c r="AE76" s="92"/>
      <c r="AF76" s="46" t="s">
        <v>6</v>
      </c>
      <c r="AG76" s="45"/>
      <c r="AH76" s="91" t="s">
        <v>6</v>
      </c>
      <c r="AI76" s="92"/>
      <c r="AJ76" s="133" t="s">
        <v>6</v>
      </c>
      <c r="AK76" s="102"/>
      <c r="AL76" s="91" t="s">
        <v>6</v>
      </c>
      <c r="AM76" s="92"/>
      <c r="AN76" s="481" t="s">
        <v>6</v>
      </c>
      <c r="AO76" s="498"/>
      <c r="AP76" s="114" t="s">
        <v>6</v>
      </c>
      <c r="AQ76" s="92"/>
      <c r="AR76" s="481" t="s">
        <v>6</v>
      </c>
      <c r="AS76" s="498"/>
      <c r="AT76" s="481" t="s">
        <v>6</v>
      </c>
      <c r="AU76" s="498"/>
      <c r="AV76" s="115" t="s">
        <v>6</v>
      </c>
      <c r="AW76" s="91"/>
      <c r="AX76" s="168" t="s">
        <v>6</v>
      </c>
      <c r="AY76" s="64"/>
      <c r="AZ76" s="91" t="s">
        <v>6</v>
      </c>
      <c r="BA76" s="64"/>
      <c r="BB76" s="119" t="s">
        <v>6</v>
      </c>
      <c r="BC76" s="91"/>
      <c r="BD76" s="124"/>
      <c r="BE76" s="125"/>
      <c r="BF76" s="130" t="s">
        <v>6</v>
      </c>
      <c r="BG76" s="92"/>
      <c r="BH76" s="114" t="s">
        <v>6</v>
      </c>
      <c r="BI76" s="91"/>
      <c r="BJ76" s="91"/>
      <c r="BK76" s="91"/>
      <c r="BL76" s="91" t="s">
        <v>6</v>
      </c>
      <c r="BM76" s="91"/>
      <c r="BN76" s="481">
        <v>5.125</v>
      </c>
      <c r="BO76" s="498"/>
      <c r="BP76" s="220">
        <v>4</v>
      </c>
      <c r="BQ76" s="201"/>
      <c r="BR76" s="91" t="s">
        <v>6</v>
      </c>
      <c r="BS76" s="91"/>
      <c r="BT76" s="91" t="s">
        <v>6</v>
      </c>
      <c r="BU76" s="91"/>
      <c r="BV76" s="91" t="s">
        <v>6</v>
      </c>
      <c r="BW76" s="91"/>
      <c r="BX76" s="505" t="s">
        <v>6</v>
      </c>
      <c r="BY76" s="498"/>
      <c r="BZ76" s="114"/>
      <c r="CA76" s="92"/>
      <c r="CB76" s="91" t="s">
        <v>6</v>
      </c>
      <c r="CC76" s="91"/>
      <c r="CD76" s="145" t="s">
        <v>6</v>
      </c>
      <c r="CE76" s="97"/>
      <c r="CF76" s="91" t="s">
        <v>6</v>
      </c>
      <c r="CG76" s="143"/>
      <c r="CH76" s="91">
        <v>4.5</v>
      </c>
      <c r="CI76" s="92"/>
      <c r="CJ76" s="91" t="s">
        <v>6</v>
      </c>
      <c r="CK76" s="92"/>
      <c r="CL76" s="150" t="s">
        <v>6</v>
      </c>
      <c r="CM76" s="92"/>
      <c r="CN76" s="150" t="s">
        <v>6</v>
      </c>
      <c r="CO76" s="91"/>
      <c r="CP76" s="91" t="s">
        <v>6</v>
      </c>
      <c r="CQ76" s="91"/>
      <c r="CR76" s="133" t="s">
        <v>6</v>
      </c>
      <c r="CS76" s="133"/>
      <c r="CT76" s="114">
        <v>6.5</v>
      </c>
      <c r="CU76" s="92" t="s">
        <v>1491</v>
      </c>
      <c r="CV76" s="255">
        <v>6</v>
      </c>
      <c r="CW76" s="158" t="s">
        <v>2262</v>
      </c>
      <c r="CX76" s="158" t="s">
        <v>6</v>
      </c>
      <c r="CY76" s="158"/>
      <c r="CZ76" s="46" t="s">
        <v>6</v>
      </c>
      <c r="DA76" s="45" t="s">
        <v>2197</v>
      </c>
      <c r="DB76" s="510" t="s">
        <v>2</v>
      </c>
      <c r="DC76" s="184">
        <f t="shared" si="10"/>
        <v>7</v>
      </c>
    </row>
    <row r="77" spans="1:107" s="184" customFormat="1" ht="19" customHeight="1" x14ac:dyDescent="0.25">
      <c r="A77" s="205">
        <v>523999</v>
      </c>
      <c r="B77" s="5">
        <v>52</v>
      </c>
      <c r="C77" s="6" t="s">
        <v>57</v>
      </c>
      <c r="D77" s="29" t="s">
        <v>6</v>
      </c>
      <c r="E77" s="27"/>
      <c r="F77" s="46"/>
      <c r="G77" s="46"/>
      <c r="H77" s="186" t="s">
        <v>6</v>
      </c>
      <c r="I77" s="125"/>
      <c r="J77" s="481" t="s">
        <v>6</v>
      </c>
      <c r="K77" s="482" t="s">
        <v>1900</v>
      </c>
      <c r="L77" s="60" t="s">
        <v>6</v>
      </c>
      <c r="M77" s="64"/>
      <c r="N77" s="145" t="s">
        <v>6</v>
      </c>
      <c r="O77" s="97"/>
      <c r="P77" s="199" t="s">
        <v>6</v>
      </c>
      <c r="Q77" s="125" t="s">
        <v>382</v>
      </c>
      <c r="R77" s="214">
        <v>0.39800000000000002</v>
      </c>
      <c r="S77" s="88" t="s">
        <v>1852</v>
      </c>
      <c r="T77" s="203">
        <v>5.75</v>
      </c>
      <c r="U77" s="188" t="s">
        <v>1798</v>
      </c>
      <c r="V77" s="79" t="s">
        <v>6</v>
      </c>
      <c r="W77" s="80" t="s">
        <v>429</v>
      </c>
      <c r="X77" s="85" t="s">
        <v>6</v>
      </c>
      <c r="Y77" s="88" t="s">
        <v>477</v>
      </c>
      <c r="Z77" s="91">
        <v>4</v>
      </c>
      <c r="AA77" s="92"/>
      <c r="AB77" s="91" t="s">
        <v>6</v>
      </c>
      <c r="AC77" s="92"/>
      <c r="AD77" s="96" t="s">
        <v>6</v>
      </c>
      <c r="AE77" s="92"/>
      <c r="AF77" s="46" t="s">
        <v>6</v>
      </c>
      <c r="AG77" s="45"/>
      <c r="AH77" s="91" t="s">
        <v>6</v>
      </c>
      <c r="AI77" s="92"/>
      <c r="AJ77" s="133" t="s">
        <v>6</v>
      </c>
      <c r="AK77" s="102"/>
      <c r="AL77" s="91" t="s">
        <v>6</v>
      </c>
      <c r="AM77" s="92"/>
      <c r="AN77" s="481" t="s">
        <v>6</v>
      </c>
      <c r="AO77" s="498"/>
      <c r="AP77" s="114" t="s">
        <v>6</v>
      </c>
      <c r="AQ77" s="92"/>
      <c r="AR77" s="481" t="s">
        <v>6</v>
      </c>
      <c r="AS77" s="498"/>
      <c r="AT77" s="481" t="s">
        <v>6</v>
      </c>
      <c r="AU77" s="498"/>
      <c r="AV77" s="115" t="s">
        <v>6</v>
      </c>
      <c r="AW77" s="91"/>
      <c r="AX77" s="168" t="s">
        <v>6</v>
      </c>
      <c r="AY77" s="64"/>
      <c r="AZ77" s="91" t="s">
        <v>6</v>
      </c>
      <c r="BA77" s="64"/>
      <c r="BB77" s="119" t="s">
        <v>6</v>
      </c>
      <c r="BC77" s="91"/>
      <c r="BD77" s="124"/>
      <c r="BE77" s="125"/>
      <c r="BF77" s="130" t="s">
        <v>6</v>
      </c>
      <c r="BG77" s="92"/>
      <c r="BH77" s="114" t="s">
        <v>6</v>
      </c>
      <c r="BI77" s="91"/>
      <c r="BJ77" s="91"/>
      <c r="BK77" s="91"/>
      <c r="BL77" s="91">
        <v>6.875</v>
      </c>
      <c r="BM77" s="92" t="s">
        <v>969</v>
      </c>
      <c r="BN77" s="481">
        <v>5.125</v>
      </c>
      <c r="BO77" s="498"/>
      <c r="BP77" s="220">
        <v>4</v>
      </c>
      <c r="BQ77" s="201" t="s">
        <v>2</v>
      </c>
      <c r="BR77" s="91" t="s">
        <v>6</v>
      </c>
      <c r="BS77" s="91"/>
      <c r="BT77" s="91" t="s">
        <v>6</v>
      </c>
      <c r="BU77" s="91"/>
      <c r="BV77" s="91" t="s">
        <v>6</v>
      </c>
      <c r="BW77" s="91"/>
      <c r="BX77" s="505" t="s">
        <v>6</v>
      </c>
      <c r="BY77" s="498"/>
      <c r="BZ77" s="114"/>
      <c r="CA77" s="92"/>
      <c r="CB77" s="91" t="s">
        <v>6</v>
      </c>
      <c r="CC77" s="91"/>
      <c r="CD77" s="145" t="s">
        <v>6</v>
      </c>
      <c r="CE77" s="97"/>
      <c r="CF77" s="91" t="s">
        <v>6</v>
      </c>
      <c r="CG77" s="143" t="s">
        <v>1259</v>
      </c>
      <c r="CH77" s="91">
        <v>4.5</v>
      </c>
      <c r="CI77" s="92"/>
      <c r="CJ77" s="91" t="s">
        <v>6</v>
      </c>
      <c r="CK77" s="92"/>
      <c r="CL77" s="207">
        <v>6.25</v>
      </c>
      <c r="CM77" s="156" t="s">
        <v>1428</v>
      </c>
      <c r="CN77" s="150" t="s">
        <v>6</v>
      </c>
      <c r="CO77" s="91"/>
      <c r="CP77" s="91" t="s">
        <v>6</v>
      </c>
      <c r="CQ77" s="91"/>
      <c r="CR77" s="133" t="s">
        <v>6</v>
      </c>
      <c r="CS77" s="133"/>
      <c r="CT77" s="153">
        <v>1.5</v>
      </c>
      <c r="CU77" s="92" t="s">
        <v>1503</v>
      </c>
      <c r="CV77" s="114">
        <v>6</v>
      </c>
      <c r="CW77" s="92"/>
      <c r="CX77" s="92" t="s">
        <v>6</v>
      </c>
      <c r="CY77" s="92"/>
      <c r="CZ77" s="46" t="s">
        <v>6</v>
      </c>
      <c r="DA77" s="45" t="s">
        <v>2197</v>
      </c>
      <c r="DB77" s="510" t="s">
        <v>2</v>
      </c>
      <c r="DC77" s="184">
        <f t="shared" si="10"/>
        <v>10</v>
      </c>
    </row>
    <row r="78" spans="1:107" s="184" customFormat="1" ht="19" customHeight="1" x14ac:dyDescent="0.25">
      <c r="A78" s="205"/>
      <c r="B78" s="5"/>
      <c r="C78" s="10"/>
      <c r="D78" s="29"/>
      <c r="E78" s="27"/>
      <c r="F78" s="46"/>
      <c r="G78" s="46"/>
      <c r="H78" s="186"/>
      <c r="I78" s="125"/>
      <c r="J78" s="481"/>
      <c r="K78" s="482"/>
      <c r="L78" s="60"/>
      <c r="M78" s="64"/>
      <c r="N78" s="145"/>
      <c r="O78" s="97"/>
      <c r="P78" s="199"/>
      <c r="Q78" s="125"/>
      <c r="R78" s="181"/>
      <c r="S78" s="88"/>
      <c r="T78" s="203"/>
      <c r="U78" s="188"/>
      <c r="V78" s="79"/>
      <c r="W78" s="80"/>
      <c r="X78" s="85"/>
      <c r="Y78" s="88"/>
      <c r="Z78" s="91"/>
      <c r="AA78" s="92"/>
      <c r="AB78" s="91"/>
      <c r="AC78" s="92"/>
      <c r="AD78" s="96" t="s">
        <v>2</v>
      </c>
      <c r="AE78" s="92"/>
      <c r="AF78" s="46"/>
      <c r="AG78" s="45"/>
      <c r="AH78" s="91"/>
      <c r="AI78" s="92"/>
      <c r="AJ78" s="133"/>
      <c r="AK78" s="102"/>
      <c r="AL78" s="91"/>
      <c r="AM78" s="92"/>
      <c r="AN78" s="481"/>
      <c r="AO78" s="498"/>
      <c r="AP78" s="114"/>
      <c r="AQ78" s="92"/>
      <c r="AR78" s="481"/>
      <c r="AS78" s="498"/>
      <c r="AT78" s="481"/>
      <c r="AU78" s="498"/>
      <c r="AV78" s="115"/>
      <c r="AW78" s="91"/>
      <c r="AX78" s="168"/>
      <c r="AY78" s="64"/>
      <c r="AZ78" s="91"/>
      <c r="BA78" s="64"/>
      <c r="BB78" s="119"/>
      <c r="BC78" s="91"/>
      <c r="BD78" s="124"/>
      <c r="BE78" s="125"/>
      <c r="BF78" s="130"/>
      <c r="BG78" s="92"/>
      <c r="BH78" s="114"/>
      <c r="BI78" s="91"/>
      <c r="BJ78" s="91"/>
      <c r="BK78" s="91"/>
      <c r="BL78" s="91"/>
      <c r="BM78" s="91"/>
      <c r="BN78" s="481"/>
      <c r="BO78" s="498"/>
      <c r="BP78" s="136"/>
      <c r="BQ78" s="201"/>
      <c r="BR78" s="91"/>
      <c r="BS78" s="91"/>
      <c r="BT78" s="91"/>
      <c r="BU78" s="91"/>
      <c r="BV78" s="91"/>
      <c r="BW78" s="91"/>
      <c r="BX78" s="505"/>
      <c r="BY78" s="498"/>
      <c r="BZ78" s="114"/>
      <c r="CA78" s="92"/>
      <c r="CB78" s="91"/>
      <c r="CC78" s="91"/>
      <c r="CD78" s="145"/>
      <c r="CE78" s="97"/>
      <c r="CF78" s="91"/>
      <c r="CG78" s="91"/>
      <c r="CH78" s="91"/>
      <c r="CI78" s="92"/>
      <c r="CJ78" s="91"/>
      <c r="CK78" s="92"/>
      <c r="CL78" s="150"/>
      <c r="CM78" s="92"/>
      <c r="CN78" s="150"/>
      <c r="CO78" s="91"/>
      <c r="CP78" s="91"/>
      <c r="CQ78" s="91"/>
      <c r="CR78" s="133"/>
      <c r="CS78" s="133"/>
      <c r="CT78" s="114"/>
      <c r="CU78" s="92"/>
      <c r="CV78" s="114"/>
      <c r="CW78" s="92"/>
      <c r="CX78" s="92"/>
      <c r="CY78" s="92"/>
      <c r="CZ78" s="46"/>
      <c r="DA78" s="45"/>
    </row>
    <row r="79" spans="1:107" s="416" customFormat="1" ht="19" customHeight="1" x14ac:dyDescent="0.25">
      <c r="A79" s="408"/>
      <c r="B79" s="409"/>
      <c r="C79" s="410" t="s">
        <v>0</v>
      </c>
      <c r="D79" s="411"/>
      <c r="E79" s="412"/>
      <c r="F79" s="413"/>
      <c r="G79" s="413"/>
      <c r="H79" s="414"/>
      <c r="I79" s="415"/>
      <c r="J79" s="486"/>
      <c r="K79" s="487"/>
      <c r="L79" s="417"/>
      <c r="M79" s="418"/>
      <c r="N79" s="521"/>
      <c r="O79" s="522"/>
      <c r="P79" s="419"/>
      <c r="Q79" s="415"/>
      <c r="R79" s="420"/>
      <c r="S79" s="421"/>
      <c r="T79" s="422"/>
      <c r="U79" s="423"/>
      <c r="V79" s="424"/>
      <c r="W79" s="425"/>
      <c r="X79" s="426"/>
      <c r="Y79" s="421"/>
      <c r="Z79" s="427"/>
      <c r="AA79" s="428"/>
      <c r="AB79" s="427"/>
      <c r="AC79" s="428"/>
      <c r="AD79" s="429" t="s">
        <v>2</v>
      </c>
      <c r="AE79" s="428"/>
      <c r="AF79" s="413"/>
      <c r="AG79" s="73"/>
      <c r="AH79" s="427"/>
      <c r="AI79" s="428"/>
      <c r="AJ79" s="430"/>
      <c r="AK79" s="431"/>
      <c r="AL79" s="427"/>
      <c r="AM79" s="428"/>
      <c r="AN79" s="486"/>
      <c r="AO79" s="499"/>
      <c r="AP79" s="432"/>
      <c r="AQ79" s="428"/>
      <c r="AR79" s="486"/>
      <c r="AS79" s="499"/>
      <c r="AT79" s="486"/>
      <c r="AU79" s="499"/>
      <c r="AV79" s="433"/>
      <c r="AW79" s="427"/>
      <c r="AX79" s="434"/>
      <c r="AY79" s="418"/>
      <c r="AZ79" s="427"/>
      <c r="BA79" s="418"/>
      <c r="BB79" s="120"/>
      <c r="BC79" s="427"/>
      <c r="BD79" s="435"/>
      <c r="BE79" s="415"/>
      <c r="BF79" s="436"/>
      <c r="BG79" s="428"/>
      <c r="BH79" s="432"/>
      <c r="BI79" s="427"/>
      <c r="BJ79" s="427"/>
      <c r="BK79" s="427"/>
      <c r="BL79" s="427"/>
      <c r="BM79" s="427"/>
      <c r="BN79" s="486"/>
      <c r="BO79" s="499"/>
      <c r="BP79" s="437"/>
      <c r="BQ79" s="438"/>
      <c r="BR79" s="427"/>
      <c r="BS79" s="427"/>
      <c r="BT79" s="427"/>
      <c r="BU79" s="427"/>
      <c r="BV79" s="427"/>
      <c r="BW79" s="427"/>
      <c r="BX79" s="506"/>
      <c r="BY79" s="499"/>
      <c r="BZ79" s="432"/>
      <c r="CA79" s="428"/>
      <c r="CB79" s="427"/>
      <c r="CC79" s="427"/>
      <c r="CD79" s="521"/>
      <c r="CE79" s="522"/>
      <c r="CF79" s="427"/>
      <c r="CG79" s="427"/>
      <c r="CH79" s="427"/>
      <c r="CI79" s="428"/>
      <c r="CJ79" s="427"/>
      <c r="CK79" s="428"/>
      <c r="CL79" s="439"/>
      <c r="CM79" s="428"/>
      <c r="CN79" s="439"/>
      <c r="CO79" s="427"/>
      <c r="CP79" s="427"/>
      <c r="CQ79" s="427"/>
      <c r="CR79" s="430"/>
      <c r="CS79" s="430"/>
      <c r="CT79" s="432"/>
      <c r="CU79" s="428"/>
      <c r="CV79" s="432"/>
      <c r="CW79" s="428"/>
      <c r="CX79" s="428"/>
      <c r="CY79" s="428"/>
      <c r="CZ79" s="413"/>
      <c r="DA79" s="73"/>
    </row>
    <row r="80" spans="1:107" s="398" customFormat="1" ht="19" customHeight="1" x14ac:dyDescent="0.25">
      <c r="A80" s="392"/>
      <c r="B80" s="393"/>
      <c r="C80" s="8" t="s">
        <v>58</v>
      </c>
      <c r="D80" s="394" t="s">
        <v>296</v>
      </c>
      <c r="E80" s="395"/>
      <c r="F80" s="396" t="s">
        <v>296</v>
      </c>
      <c r="G80" s="396"/>
      <c r="H80" s="396" t="s">
        <v>296</v>
      </c>
      <c r="I80" s="397"/>
      <c r="J80" s="485" t="s">
        <v>296</v>
      </c>
      <c r="K80" s="488"/>
      <c r="L80" s="61" t="s">
        <v>296</v>
      </c>
      <c r="M80" s="160"/>
      <c r="N80" s="375" t="s">
        <v>296</v>
      </c>
      <c r="O80" s="471"/>
      <c r="P80" s="399" t="s">
        <v>296</v>
      </c>
      <c r="Q80" s="397"/>
      <c r="R80" s="399" t="s">
        <v>296</v>
      </c>
      <c r="S80" s="163"/>
      <c r="T80" s="399" t="s">
        <v>296</v>
      </c>
      <c r="U80" s="400"/>
      <c r="V80" s="399" t="s">
        <v>296</v>
      </c>
      <c r="W80" s="401"/>
      <c r="X80" s="399" t="s">
        <v>296</v>
      </c>
      <c r="Y80" s="163"/>
      <c r="Z80" s="399" t="s">
        <v>296</v>
      </c>
      <c r="AA80" s="139"/>
      <c r="AB80" s="399" t="s">
        <v>296</v>
      </c>
      <c r="AC80" s="139"/>
      <c r="AD80" s="402" t="s">
        <v>296</v>
      </c>
      <c r="AE80" s="139"/>
      <c r="AF80" s="402" t="s">
        <v>296</v>
      </c>
      <c r="AG80" s="403"/>
      <c r="AH80" s="402" t="s">
        <v>296</v>
      </c>
      <c r="AI80" s="139"/>
      <c r="AJ80" s="402" t="s">
        <v>296</v>
      </c>
      <c r="AK80" s="404"/>
      <c r="AL80" s="402" t="s">
        <v>296</v>
      </c>
      <c r="AM80" s="139"/>
      <c r="AN80" s="501" t="s">
        <v>296</v>
      </c>
      <c r="AO80" s="492"/>
      <c r="AP80" s="402" t="s">
        <v>296</v>
      </c>
      <c r="AQ80" s="139"/>
      <c r="AR80" s="485" t="s">
        <v>296</v>
      </c>
      <c r="AS80" s="492"/>
      <c r="AT80" s="485" t="s">
        <v>296</v>
      </c>
      <c r="AU80" s="492"/>
      <c r="AV80" s="402" t="s">
        <v>296</v>
      </c>
      <c r="AW80" s="141"/>
      <c r="AX80" s="402" t="s">
        <v>296</v>
      </c>
      <c r="AY80" s="160"/>
      <c r="AZ80" s="405" t="s">
        <v>296</v>
      </c>
      <c r="BA80" s="160"/>
      <c r="BB80" s="402" t="s">
        <v>296</v>
      </c>
      <c r="BC80" s="141"/>
      <c r="BD80" s="405" t="s">
        <v>296</v>
      </c>
      <c r="BE80" s="397"/>
      <c r="BF80" s="405" t="s">
        <v>296</v>
      </c>
      <c r="BG80" s="139"/>
      <c r="BH80" s="402" t="s">
        <v>296</v>
      </c>
      <c r="BI80" s="141"/>
      <c r="BJ80" s="405" t="s">
        <v>296</v>
      </c>
      <c r="BK80" s="141"/>
      <c r="BL80" s="402" t="s">
        <v>296</v>
      </c>
      <c r="BM80" s="141"/>
      <c r="BN80" s="485" t="s">
        <v>296</v>
      </c>
      <c r="BO80" s="492"/>
      <c r="BP80" s="402" t="s">
        <v>296</v>
      </c>
      <c r="BQ80" s="406"/>
      <c r="BR80" s="405" t="s">
        <v>296</v>
      </c>
      <c r="BS80" s="141"/>
      <c r="BT80" s="402" t="s">
        <v>296</v>
      </c>
      <c r="BU80" s="141"/>
      <c r="BV80" s="405" t="s">
        <v>296</v>
      </c>
      <c r="BW80" s="141"/>
      <c r="BX80" s="485" t="s">
        <v>296</v>
      </c>
      <c r="BY80" s="492"/>
      <c r="BZ80" s="402" t="s">
        <v>296</v>
      </c>
      <c r="CA80" s="139"/>
      <c r="CB80" s="402" t="s">
        <v>296</v>
      </c>
      <c r="CC80" s="141"/>
      <c r="CD80" s="359" t="s">
        <v>296</v>
      </c>
      <c r="CE80" s="471"/>
      <c r="CF80" s="402" t="s">
        <v>296</v>
      </c>
      <c r="CG80" s="141"/>
      <c r="CH80" s="402" t="s">
        <v>296</v>
      </c>
      <c r="CI80" s="139"/>
      <c r="CJ80" s="402" t="s">
        <v>296</v>
      </c>
      <c r="CK80" s="139"/>
      <c r="CL80" s="402" t="s">
        <v>296</v>
      </c>
      <c r="CM80" s="139"/>
      <c r="CN80" s="405" t="s">
        <v>296</v>
      </c>
      <c r="CO80" s="141"/>
      <c r="CP80" s="402" t="s">
        <v>296</v>
      </c>
      <c r="CQ80" s="141"/>
      <c r="CR80" s="402" t="s">
        <v>296</v>
      </c>
      <c r="CS80" s="407"/>
      <c r="CT80" s="402" t="s">
        <v>296</v>
      </c>
      <c r="CU80" s="139"/>
      <c r="CV80" s="405" t="s">
        <v>296</v>
      </c>
      <c r="CW80" s="139"/>
      <c r="CX80" s="361" t="s">
        <v>296</v>
      </c>
      <c r="CY80" s="139"/>
      <c r="CZ80" s="361" t="s">
        <v>296</v>
      </c>
      <c r="DA80" s="403"/>
    </row>
    <row r="81" spans="1:107" s="184" customFormat="1" ht="19" customHeight="1" x14ac:dyDescent="0.25">
      <c r="A81" s="205" t="s">
        <v>250</v>
      </c>
      <c r="B81" s="5">
        <v>53</v>
      </c>
      <c r="C81" s="6" t="s">
        <v>59</v>
      </c>
      <c r="D81" s="29" t="s">
        <v>6</v>
      </c>
      <c r="E81" s="27"/>
      <c r="F81" s="46"/>
      <c r="G81" s="46"/>
      <c r="H81" s="186" t="s">
        <v>6</v>
      </c>
      <c r="I81" s="125" t="s">
        <v>1653</v>
      </c>
      <c r="J81" s="481" t="s">
        <v>6</v>
      </c>
      <c r="K81" s="482" t="s">
        <v>1901</v>
      </c>
      <c r="L81" s="60" t="s">
        <v>6</v>
      </c>
      <c r="M81" s="64" t="s">
        <v>316</v>
      </c>
      <c r="N81" s="145" t="s">
        <v>6</v>
      </c>
      <c r="O81" s="97"/>
      <c r="P81" s="213" t="s">
        <v>6</v>
      </c>
      <c r="Q81" s="125" t="s">
        <v>383</v>
      </c>
      <c r="R81" s="181">
        <v>0.39800000000000002</v>
      </c>
      <c r="S81" s="88" t="s">
        <v>1852</v>
      </c>
      <c r="T81" s="203" t="s">
        <v>6</v>
      </c>
      <c r="U81" s="188"/>
      <c r="V81" s="79" t="s">
        <v>6</v>
      </c>
      <c r="W81" s="80" t="s">
        <v>429</v>
      </c>
      <c r="X81" s="85" t="s">
        <v>6</v>
      </c>
      <c r="Y81" s="88" t="s">
        <v>477</v>
      </c>
      <c r="Z81" s="91">
        <v>4</v>
      </c>
      <c r="AA81" s="92"/>
      <c r="AB81" s="91" t="s">
        <v>6</v>
      </c>
      <c r="AC81" s="92"/>
      <c r="AD81" s="96" t="s">
        <v>6</v>
      </c>
      <c r="AE81" s="92"/>
      <c r="AF81" s="46" t="s">
        <v>6</v>
      </c>
      <c r="AG81" s="45"/>
      <c r="AH81" s="91">
        <v>6</v>
      </c>
      <c r="AI81" s="92"/>
      <c r="AJ81" s="133" t="s">
        <v>6</v>
      </c>
      <c r="AK81" s="102"/>
      <c r="AL81" s="133" t="s">
        <v>6</v>
      </c>
      <c r="AM81" s="92"/>
      <c r="AN81" s="481" t="s">
        <v>6</v>
      </c>
      <c r="AO81" s="498"/>
      <c r="AP81" s="114" t="s">
        <v>6</v>
      </c>
      <c r="AQ81" s="92"/>
      <c r="AR81" s="481" t="s">
        <v>6</v>
      </c>
      <c r="AS81" s="498"/>
      <c r="AT81" s="481" t="s">
        <v>6</v>
      </c>
      <c r="AU81" s="498"/>
      <c r="AV81" s="115" t="s">
        <v>6</v>
      </c>
      <c r="AW81" s="91"/>
      <c r="AX81" s="168" t="s">
        <v>6</v>
      </c>
      <c r="AY81" s="64"/>
      <c r="AZ81" s="91" t="s">
        <v>6</v>
      </c>
      <c r="BA81" s="64"/>
      <c r="BB81" s="119" t="s">
        <v>6</v>
      </c>
      <c r="BC81" s="91"/>
      <c r="BD81" s="124" t="s">
        <v>2</v>
      </c>
      <c r="BE81" s="125"/>
      <c r="BF81" s="130" t="s">
        <v>6</v>
      </c>
      <c r="BG81" s="92" t="s">
        <v>883</v>
      </c>
      <c r="BH81" s="114" t="s">
        <v>6</v>
      </c>
      <c r="BI81" s="91"/>
      <c r="BJ81" s="91"/>
      <c r="BK81" s="91"/>
      <c r="BL81" s="91" t="s">
        <v>6</v>
      </c>
      <c r="BM81" s="91"/>
      <c r="BN81" s="481">
        <v>5.125</v>
      </c>
      <c r="BO81" s="498"/>
      <c r="BP81" s="136" t="s">
        <v>6</v>
      </c>
      <c r="BQ81" s="201" t="s">
        <v>1027</v>
      </c>
      <c r="BR81" s="91" t="s">
        <v>6</v>
      </c>
      <c r="BS81" s="91"/>
      <c r="BT81" s="91" t="s">
        <v>6</v>
      </c>
      <c r="BU81" s="91"/>
      <c r="BV81" s="144" t="s">
        <v>6</v>
      </c>
      <c r="BW81" s="92" t="s">
        <v>1139</v>
      </c>
      <c r="BX81" s="505" t="s">
        <v>6</v>
      </c>
      <c r="BY81" s="498"/>
      <c r="BZ81" s="114"/>
      <c r="CA81" s="92"/>
      <c r="CB81" s="91" t="s">
        <v>6</v>
      </c>
      <c r="CC81" s="91"/>
      <c r="CD81" s="145" t="s">
        <v>6</v>
      </c>
      <c r="CE81" s="97"/>
      <c r="CF81" s="91" t="s">
        <v>6</v>
      </c>
      <c r="CG81" s="92" t="s">
        <v>1260</v>
      </c>
      <c r="CH81" s="91">
        <v>4.5</v>
      </c>
      <c r="CI81" s="92"/>
      <c r="CJ81" s="91" t="s">
        <v>6</v>
      </c>
      <c r="CK81" s="92"/>
      <c r="CL81" s="150" t="s">
        <v>6</v>
      </c>
      <c r="CM81" s="156" t="s">
        <v>1429</v>
      </c>
      <c r="CN81" s="150" t="s">
        <v>6</v>
      </c>
      <c r="CO81" s="91"/>
      <c r="CP81" s="91" t="s">
        <v>6</v>
      </c>
      <c r="CQ81" s="91"/>
      <c r="CR81" s="133" t="s">
        <v>6</v>
      </c>
      <c r="CS81" s="133"/>
      <c r="CT81" s="114">
        <v>1.5</v>
      </c>
      <c r="CU81" s="92" t="s">
        <v>1488</v>
      </c>
      <c r="CV81" s="114" t="s">
        <v>6</v>
      </c>
      <c r="CW81" s="92"/>
      <c r="CX81" s="92" t="s">
        <v>6</v>
      </c>
      <c r="CY81" s="92"/>
      <c r="CZ81" s="46" t="s">
        <v>6</v>
      </c>
      <c r="DA81" s="45"/>
      <c r="DB81" s="184" t="s">
        <v>2</v>
      </c>
      <c r="DC81" s="184">
        <f t="shared" ref="DC81:DC88" si="11">COUNT(D81:CZ81)</f>
        <v>6</v>
      </c>
    </row>
    <row r="82" spans="1:107" s="184" customFormat="1" ht="19" customHeight="1" x14ac:dyDescent="0.25">
      <c r="A82" s="205">
        <v>56174</v>
      </c>
      <c r="B82" s="5">
        <v>54</v>
      </c>
      <c r="C82" s="6" t="s">
        <v>60</v>
      </c>
      <c r="D82" s="29" t="s">
        <v>6</v>
      </c>
      <c r="E82" s="27"/>
      <c r="F82" s="46"/>
      <c r="G82" s="46"/>
      <c r="H82" s="186">
        <v>6.5</v>
      </c>
      <c r="I82" s="125"/>
      <c r="J82" s="481" t="s">
        <v>6</v>
      </c>
      <c r="K82" s="482" t="s">
        <v>1902</v>
      </c>
      <c r="L82" s="60" t="s">
        <v>6</v>
      </c>
      <c r="M82" s="64"/>
      <c r="N82" s="145" t="s">
        <v>6</v>
      </c>
      <c r="O82" s="97"/>
      <c r="P82" s="213">
        <v>6.35</v>
      </c>
      <c r="Q82" s="125"/>
      <c r="R82" s="181">
        <v>0.39800000000000002</v>
      </c>
      <c r="S82" s="88" t="s">
        <v>1852</v>
      </c>
      <c r="T82" s="203">
        <v>5.75</v>
      </c>
      <c r="U82" s="188" t="s">
        <v>1799</v>
      </c>
      <c r="V82" s="79" t="s">
        <v>6</v>
      </c>
      <c r="W82" s="80" t="s">
        <v>429</v>
      </c>
      <c r="X82" s="85" t="s">
        <v>6</v>
      </c>
      <c r="Y82" s="88" t="s">
        <v>477</v>
      </c>
      <c r="Z82" s="91">
        <v>4</v>
      </c>
      <c r="AA82" s="92"/>
      <c r="AB82" s="91" t="s">
        <v>6</v>
      </c>
      <c r="AC82" s="92"/>
      <c r="AD82" s="96" t="s">
        <v>6</v>
      </c>
      <c r="AE82" s="92"/>
      <c r="AF82" s="46" t="s">
        <v>6</v>
      </c>
      <c r="AG82" s="45"/>
      <c r="AH82" s="91">
        <v>6</v>
      </c>
      <c r="AI82" s="92"/>
      <c r="AJ82" s="133" t="s">
        <v>6</v>
      </c>
      <c r="AK82" s="102"/>
      <c r="AL82" s="91" t="s">
        <v>6</v>
      </c>
      <c r="AM82" s="92"/>
      <c r="AN82" s="481">
        <v>5</v>
      </c>
      <c r="AO82" s="498"/>
      <c r="AP82" s="114" t="s">
        <v>6</v>
      </c>
      <c r="AQ82" s="92"/>
      <c r="AR82" s="481" t="s">
        <v>6</v>
      </c>
      <c r="AS82" s="498" t="s">
        <v>2009</v>
      </c>
      <c r="AT82" s="481" t="s">
        <v>6</v>
      </c>
      <c r="AU82" s="498"/>
      <c r="AV82" s="115" t="s">
        <v>6</v>
      </c>
      <c r="AW82" s="91"/>
      <c r="AX82" s="168">
        <v>6.875</v>
      </c>
      <c r="AY82" s="64"/>
      <c r="AZ82" s="91" t="s">
        <v>6</v>
      </c>
      <c r="BA82" s="64"/>
      <c r="BB82" s="119" t="s">
        <v>6</v>
      </c>
      <c r="BC82" s="91"/>
      <c r="BD82" s="124"/>
      <c r="BE82" s="125"/>
      <c r="BF82" s="130">
        <v>5.5</v>
      </c>
      <c r="BG82" s="92" t="s">
        <v>884</v>
      </c>
      <c r="BH82" s="114" t="s">
        <v>6</v>
      </c>
      <c r="BI82" s="91"/>
      <c r="BJ82" s="91"/>
      <c r="BK82" s="91"/>
      <c r="BL82" s="91">
        <v>6.875</v>
      </c>
      <c r="BM82" s="91"/>
      <c r="BN82" s="481">
        <v>5.125</v>
      </c>
      <c r="BO82" s="498"/>
      <c r="BP82" s="136">
        <v>4</v>
      </c>
      <c r="BQ82" s="201"/>
      <c r="BR82" s="256" t="s">
        <v>6</v>
      </c>
      <c r="BS82" s="257" t="s">
        <v>1058</v>
      </c>
      <c r="BT82" s="91" t="s">
        <v>6</v>
      </c>
      <c r="BU82" s="91"/>
      <c r="BV82" s="79">
        <v>5.75</v>
      </c>
      <c r="BW82" s="92" t="s">
        <v>1140</v>
      </c>
      <c r="BX82" s="505" t="s">
        <v>6</v>
      </c>
      <c r="BY82" s="498"/>
      <c r="BZ82" s="114"/>
      <c r="CA82" s="92"/>
      <c r="CB82" s="91">
        <v>6</v>
      </c>
      <c r="CC82" s="91"/>
      <c r="CD82" s="145" t="s">
        <v>6</v>
      </c>
      <c r="CE82" s="97"/>
      <c r="CF82" s="91" t="s">
        <v>6</v>
      </c>
      <c r="CG82" s="230" t="s">
        <v>1261</v>
      </c>
      <c r="CH82" s="91">
        <v>4.5</v>
      </c>
      <c r="CI82" s="92"/>
      <c r="CJ82" s="91">
        <v>7</v>
      </c>
      <c r="CK82" s="140" t="s">
        <v>1376</v>
      </c>
      <c r="CL82" s="150">
        <v>6.25</v>
      </c>
      <c r="CM82" s="92"/>
      <c r="CN82" s="150" t="s">
        <v>6</v>
      </c>
      <c r="CO82" s="92" t="s">
        <v>1620</v>
      </c>
      <c r="CP82" s="91" t="s">
        <v>6</v>
      </c>
      <c r="CQ82" s="91"/>
      <c r="CR82" s="133" t="s">
        <v>6</v>
      </c>
      <c r="CS82" s="133"/>
      <c r="CT82" s="114">
        <v>1.5</v>
      </c>
      <c r="CU82" s="92" t="s">
        <v>1488</v>
      </c>
      <c r="CV82" s="114">
        <v>6</v>
      </c>
      <c r="CW82" s="92"/>
      <c r="CX82" s="92">
        <v>5</v>
      </c>
      <c r="CY82" s="92"/>
      <c r="CZ82" s="46" t="s">
        <v>6</v>
      </c>
      <c r="DA82" s="45" t="s">
        <v>2198</v>
      </c>
      <c r="DB82" s="184" t="s">
        <v>2</v>
      </c>
      <c r="DC82" s="184">
        <f t="shared" si="11"/>
        <v>20</v>
      </c>
    </row>
    <row r="83" spans="1:107" s="184" customFormat="1" ht="19" customHeight="1" x14ac:dyDescent="0.25">
      <c r="A83" s="205">
        <v>81299</v>
      </c>
      <c r="B83" s="5">
        <v>55</v>
      </c>
      <c r="C83" s="6" t="s">
        <v>61</v>
      </c>
      <c r="D83" s="29" t="s">
        <v>6</v>
      </c>
      <c r="E83" s="27"/>
      <c r="F83" s="46"/>
      <c r="G83" s="46"/>
      <c r="H83" s="186" t="s">
        <v>6</v>
      </c>
      <c r="I83" s="125"/>
      <c r="J83" s="481" t="s">
        <v>6</v>
      </c>
      <c r="K83" s="482"/>
      <c r="L83" s="60" t="s">
        <v>6</v>
      </c>
      <c r="M83" s="64"/>
      <c r="N83" s="145" t="s">
        <v>6</v>
      </c>
      <c r="O83" s="97"/>
      <c r="P83" s="213">
        <v>6.35</v>
      </c>
      <c r="Q83" s="125"/>
      <c r="R83" s="181">
        <v>0.39800000000000002</v>
      </c>
      <c r="S83" s="88" t="s">
        <v>1852</v>
      </c>
      <c r="T83" s="203" t="s">
        <v>6</v>
      </c>
      <c r="U83" s="188"/>
      <c r="V83" s="79" t="s">
        <v>6</v>
      </c>
      <c r="W83" s="80" t="s">
        <v>429</v>
      </c>
      <c r="X83" s="85" t="s">
        <v>6</v>
      </c>
      <c r="Y83" s="88" t="s">
        <v>477</v>
      </c>
      <c r="Z83" s="91">
        <v>4</v>
      </c>
      <c r="AA83" s="92"/>
      <c r="AB83" s="91" t="s">
        <v>6</v>
      </c>
      <c r="AC83" s="92"/>
      <c r="AD83" s="96" t="s">
        <v>6</v>
      </c>
      <c r="AE83" s="92"/>
      <c r="AF83" s="46" t="s">
        <v>6</v>
      </c>
      <c r="AG83" s="45"/>
      <c r="AH83" s="91">
        <v>6</v>
      </c>
      <c r="AI83" s="92"/>
      <c r="AJ83" s="133" t="s">
        <v>6</v>
      </c>
      <c r="AK83" s="102"/>
      <c r="AL83" s="91" t="s">
        <v>6</v>
      </c>
      <c r="AM83" s="92"/>
      <c r="AN83" s="481" t="s">
        <v>6</v>
      </c>
      <c r="AO83" s="498"/>
      <c r="AP83" s="114" t="s">
        <v>6</v>
      </c>
      <c r="AQ83" s="92"/>
      <c r="AR83" s="481" t="s">
        <v>6</v>
      </c>
      <c r="AS83" s="498"/>
      <c r="AT83" s="481" t="s">
        <v>6</v>
      </c>
      <c r="AU83" s="498"/>
      <c r="AV83" s="115" t="s">
        <v>6</v>
      </c>
      <c r="AW83" s="91"/>
      <c r="AX83" s="168" t="s">
        <v>6</v>
      </c>
      <c r="AY83" s="64"/>
      <c r="AZ83" s="91" t="s">
        <v>6</v>
      </c>
      <c r="BA83" s="64"/>
      <c r="BB83" s="119" t="s">
        <v>6</v>
      </c>
      <c r="BC83" s="91"/>
      <c r="BD83" s="124"/>
      <c r="BE83" s="125"/>
      <c r="BF83" s="130" t="s">
        <v>6</v>
      </c>
      <c r="BG83" s="92"/>
      <c r="BH83" s="114" t="s">
        <v>6</v>
      </c>
      <c r="BI83" s="91"/>
      <c r="BJ83" s="91"/>
      <c r="BK83" s="91"/>
      <c r="BL83" s="91" t="s">
        <v>6</v>
      </c>
      <c r="BM83" s="91"/>
      <c r="BN83" s="481">
        <v>5.125</v>
      </c>
      <c r="BO83" s="498"/>
      <c r="BP83" s="136" t="s">
        <v>6</v>
      </c>
      <c r="BQ83" s="201"/>
      <c r="BR83" s="91" t="s">
        <v>6</v>
      </c>
      <c r="BS83" s="91"/>
      <c r="BT83" s="91" t="s">
        <v>6</v>
      </c>
      <c r="BU83" s="91"/>
      <c r="BV83" s="91" t="s">
        <v>6</v>
      </c>
      <c r="BW83" s="91"/>
      <c r="BX83" s="505" t="s">
        <v>6</v>
      </c>
      <c r="BY83" s="498"/>
      <c r="BZ83" s="114"/>
      <c r="CA83" s="92"/>
      <c r="CB83" s="91" t="s">
        <v>6</v>
      </c>
      <c r="CC83" s="91"/>
      <c r="CD83" s="145" t="s">
        <v>6</v>
      </c>
      <c r="CE83" s="97"/>
      <c r="CF83" s="91" t="s">
        <v>6</v>
      </c>
      <c r="CG83" s="230" t="s">
        <v>1259</v>
      </c>
      <c r="CH83" s="91">
        <v>4.5</v>
      </c>
      <c r="CI83" s="92"/>
      <c r="CJ83" s="91" t="s">
        <v>6</v>
      </c>
      <c r="CK83" s="92"/>
      <c r="CL83" s="207" t="s">
        <v>6</v>
      </c>
      <c r="CM83" s="258" t="s">
        <v>1430</v>
      </c>
      <c r="CN83" s="150" t="s">
        <v>6</v>
      </c>
      <c r="CO83" s="91"/>
      <c r="CP83" s="91" t="s">
        <v>6</v>
      </c>
      <c r="CQ83" s="91"/>
      <c r="CR83" s="133" t="s">
        <v>6</v>
      </c>
      <c r="CS83" s="133"/>
      <c r="CT83" s="114">
        <v>6.5</v>
      </c>
      <c r="CU83" s="92" t="s">
        <v>1491</v>
      </c>
      <c r="CV83" s="114">
        <v>6</v>
      </c>
      <c r="CW83" s="92"/>
      <c r="CX83" s="92" t="s">
        <v>6</v>
      </c>
      <c r="CY83" s="92"/>
      <c r="CZ83" s="46" t="s">
        <v>6</v>
      </c>
      <c r="DA83" s="45"/>
      <c r="DB83" s="184" t="s">
        <v>2</v>
      </c>
      <c r="DC83" s="184">
        <f t="shared" si="11"/>
        <v>8</v>
      </c>
    </row>
    <row r="84" spans="1:107" s="184" customFormat="1" ht="19" customHeight="1" x14ac:dyDescent="0.25">
      <c r="A84" s="205">
        <v>523930</v>
      </c>
      <c r="B84" s="5">
        <v>56</v>
      </c>
      <c r="C84" s="6" t="s">
        <v>62</v>
      </c>
      <c r="D84" s="29" t="s">
        <v>6</v>
      </c>
      <c r="E84" s="27"/>
      <c r="F84" s="46"/>
      <c r="G84" s="46"/>
      <c r="H84" s="186" t="s">
        <v>6</v>
      </c>
      <c r="I84" s="125"/>
      <c r="J84" s="481" t="s">
        <v>6</v>
      </c>
      <c r="K84" s="482"/>
      <c r="L84" s="60" t="s">
        <v>6</v>
      </c>
      <c r="M84" s="64"/>
      <c r="N84" s="145" t="s">
        <v>6</v>
      </c>
      <c r="O84" s="97"/>
      <c r="P84" s="213">
        <v>6.35</v>
      </c>
      <c r="Q84" s="125"/>
      <c r="R84" s="181">
        <v>0.39800000000000002</v>
      </c>
      <c r="S84" s="88" t="s">
        <v>1852</v>
      </c>
      <c r="T84" s="203" t="s">
        <v>6</v>
      </c>
      <c r="U84" s="188"/>
      <c r="V84" s="79" t="s">
        <v>6</v>
      </c>
      <c r="W84" s="80" t="s">
        <v>429</v>
      </c>
      <c r="X84" s="85" t="s">
        <v>6</v>
      </c>
      <c r="Y84" s="88" t="s">
        <v>477</v>
      </c>
      <c r="Z84" s="91">
        <v>4</v>
      </c>
      <c r="AA84" s="92"/>
      <c r="AB84" s="91" t="s">
        <v>6</v>
      </c>
      <c r="AC84" s="92"/>
      <c r="AD84" s="96" t="s">
        <v>6</v>
      </c>
      <c r="AE84" s="92"/>
      <c r="AF84" s="46" t="s">
        <v>6</v>
      </c>
      <c r="AG84" s="45"/>
      <c r="AH84" s="91" t="s">
        <v>6</v>
      </c>
      <c r="AI84" s="92"/>
      <c r="AJ84" s="133" t="s">
        <v>6</v>
      </c>
      <c r="AK84" s="102"/>
      <c r="AL84" s="91" t="s">
        <v>6</v>
      </c>
      <c r="AM84" s="92"/>
      <c r="AN84" s="481" t="s">
        <v>6</v>
      </c>
      <c r="AO84" s="498"/>
      <c r="AP84" s="114" t="s">
        <v>6</v>
      </c>
      <c r="AQ84" s="92"/>
      <c r="AR84" s="481" t="s">
        <v>6</v>
      </c>
      <c r="AS84" s="498"/>
      <c r="AT84" s="481" t="s">
        <v>6</v>
      </c>
      <c r="AU84" s="498"/>
      <c r="AV84" s="115" t="s">
        <v>6</v>
      </c>
      <c r="AW84" s="91"/>
      <c r="AX84" s="168" t="s">
        <v>6</v>
      </c>
      <c r="AY84" s="64"/>
      <c r="AZ84" s="91" t="s">
        <v>6</v>
      </c>
      <c r="BA84" s="64"/>
      <c r="BB84" s="119" t="s">
        <v>6</v>
      </c>
      <c r="BC84" s="91"/>
      <c r="BD84" s="124"/>
      <c r="BE84" s="125"/>
      <c r="BF84" s="130" t="s">
        <v>6</v>
      </c>
      <c r="BG84" s="92"/>
      <c r="BH84" s="114" t="s">
        <v>6</v>
      </c>
      <c r="BI84" s="91"/>
      <c r="BJ84" s="91"/>
      <c r="BK84" s="91"/>
      <c r="BL84" s="91" t="s">
        <v>6</v>
      </c>
      <c r="BM84" s="91"/>
      <c r="BN84" s="481">
        <v>5.125</v>
      </c>
      <c r="BO84" s="498" t="s">
        <v>2087</v>
      </c>
      <c r="BP84" s="136" t="s">
        <v>6</v>
      </c>
      <c r="BQ84" s="201"/>
      <c r="BR84" s="91" t="s">
        <v>6</v>
      </c>
      <c r="BS84" s="91"/>
      <c r="BT84" s="91" t="s">
        <v>6</v>
      </c>
      <c r="BU84" s="91"/>
      <c r="BV84" s="91" t="s">
        <v>6</v>
      </c>
      <c r="BW84" s="91"/>
      <c r="BX84" s="505" t="s">
        <v>6</v>
      </c>
      <c r="BY84" s="498"/>
      <c r="BZ84" s="114"/>
      <c r="CA84" s="92"/>
      <c r="CB84" s="91" t="s">
        <v>6</v>
      </c>
      <c r="CC84" s="91"/>
      <c r="CD84" s="145" t="s">
        <v>6</v>
      </c>
      <c r="CE84" s="97"/>
      <c r="CF84" s="91" t="s">
        <v>6</v>
      </c>
      <c r="CG84" s="230" t="s">
        <v>1259</v>
      </c>
      <c r="CH84" s="91">
        <v>4.5</v>
      </c>
      <c r="CI84" s="92"/>
      <c r="CJ84" s="91" t="s">
        <v>6</v>
      </c>
      <c r="CK84" s="92"/>
      <c r="CL84" s="150" t="s">
        <v>6</v>
      </c>
      <c r="CM84" s="92"/>
      <c r="CN84" s="150" t="s">
        <v>6</v>
      </c>
      <c r="CO84" s="91"/>
      <c r="CP84" s="91" t="s">
        <v>6</v>
      </c>
      <c r="CQ84" s="91"/>
      <c r="CR84" s="133" t="s">
        <v>6</v>
      </c>
      <c r="CS84" s="133"/>
      <c r="CT84" s="153">
        <v>1.5</v>
      </c>
      <c r="CU84" s="92" t="s">
        <v>1488</v>
      </c>
      <c r="CV84" s="114">
        <v>6</v>
      </c>
      <c r="CW84" s="92"/>
      <c r="CX84" s="92" t="s">
        <v>6</v>
      </c>
      <c r="CY84" s="92"/>
      <c r="CZ84" s="46" t="s">
        <v>6</v>
      </c>
      <c r="DA84" s="45"/>
      <c r="DB84" s="510" t="s">
        <v>2</v>
      </c>
      <c r="DC84" s="184">
        <f t="shared" si="11"/>
        <v>7</v>
      </c>
    </row>
    <row r="85" spans="1:107" s="184" customFormat="1" ht="19" customHeight="1" x14ac:dyDescent="0.25">
      <c r="A85" s="205">
        <v>812331</v>
      </c>
      <c r="B85" s="5">
        <v>57</v>
      </c>
      <c r="C85" s="6" t="s">
        <v>63</v>
      </c>
      <c r="D85" s="29" t="s">
        <v>6</v>
      </c>
      <c r="E85" s="27" t="s">
        <v>285</v>
      </c>
      <c r="F85" s="46" t="s">
        <v>2</v>
      </c>
      <c r="G85" s="46"/>
      <c r="H85" s="186" t="s">
        <v>6</v>
      </c>
      <c r="I85" s="125" t="s">
        <v>1653</v>
      </c>
      <c r="J85" s="481">
        <v>5.6</v>
      </c>
      <c r="K85" s="482" t="s">
        <v>1903</v>
      </c>
      <c r="L85" s="60" t="s">
        <v>6</v>
      </c>
      <c r="M85" s="64" t="s">
        <v>317</v>
      </c>
      <c r="N85" s="145" t="s">
        <v>6</v>
      </c>
      <c r="O85" s="97"/>
      <c r="P85" s="213" t="s">
        <v>6</v>
      </c>
      <c r="Q85" s="125"/>
      <c r="R85" s="181">
        <v>0.39800000000000002</v>
      </c>
      <c r="S85" s="88" t="s">
        <v>1852</v>
      </c>
      <c r="T85" s="203" t="s">
        <v>6</v>
      </c>
      <c r="U85" s="188"/>
      <c r="V85" s="79" t="s">
        <v>6</v>
      </c>
      <c r="W85" s="80" t="s">
        <v>429</v>
      </c>
      <c r="X85" s="85">
        <v>4</v>
      </c>
      <c r="Y85" s="88"/>
      <c r="Z85" s="91">
        <v>4</v>
      </c>
      <c r="AA85" s="92"/>
      <c r="AB85" s="91" t="s">
        <v>6</v>
      </c>
      <c r="AC85" s="92"/>
      <c r="AD85" s="96" t="s">
        <v>6</v>
      </c>
      <c r="AE85" s="92"/>
      <c r="AF85" s="46">
        <v>7</v>
      </c>
      <c r="AG85" s="45" t="s">
        <v>593</v>
      </c>
      <c r="AH85" s="91">
        <v>6</v>
      </c>
      <c r="AI85" s="92"/>
      <c r="AJ85" s="133">
        <v>6.5</v>
      </c>
      <c r="AK85" s="102" t="s">
        <v>668</v>
      </c>
      <c r="AL85" s="91" t="s">
        <v>6</v>
      </c>
      <c r="AM85" s="92"/>
      <c r="AN85" s="481">
        <v>5</v>
      </c>
      <c r="AO85" s="498"/>
      <c r="AP85" s="114" t="s">
        <v>6</v>
      </c>
      <c r="AQ85" s="92"/>
      <c r="AR85" s="481" t="s">
        <v>6</v>
      </c>
      <c r="AS85" s="498" t="s">
        <v>2010</v>
      </c>
      <c r="AT85" s="481" t="s">
        <v>6</v>
      </c>
      <c r="AU85" s="498"/>
      <c r="AV85" s="115" t="s">
        <v>6</v>
      </c>
      <c r="AW85" s="91"/>
      <c r="AX85" s="168" t="s">
        <v>6</v>
      </c>
      <c r="AY85" s="64"/>
      <c r="AZ85" s="91">
        <v>7</v>
      </c>
      <c r="BA85" s="64"/>
      <c r="BB85" s="119" t="s">
        <v>6</v>
      </c>
      <c r="BC85" s="92" t="s">
        <v>839</v>
      </c>
      <c r="BD85" s="124" t="s">
        <v>2</v>
      </c>
      <c r="BE85" s="125"/>
      <c r="BF85" s="130">
        <v>5.5</v>
      </c>
      <c r="BG85" s="92"/>
      <c r="BH85" s="114" t="s">
        <v>6</v>
      </c>
      <c r="BI85" s="92"/>
      <c r="BJ85" s="91" t="s">
        <v>2</v>
      </c>
      <c r="BK85" s="91"/>
      <c r="BL85" s="91" t="s">
        <v>6</v>
      </c>
      <c r="BM85" s="91"/>
      <c r="BN85" s="481">
        <v>5.125</v>
      </c>
      <c r="BO85" s="498"/>
      <c r="BP85" s="136" t="s">
        <v>6</v>
      </c>
      <c r="BQ85" s="201"/>
      <c r="BR85" s="150">
        <v>4.75</v>
      </c>
      <c r="BS85" s="92" t="s">
        <v>1059</v>
      </c>
      <c r="BT85" s="91" t="s">
        <v>6</v>
      </c>
      <c r="BU85" s="91"/>
      <c r="BV85" s="79">
        <v>5.75</v>
      </c>
      <c r="BW85" s="129"/>
      <c r="BX85" s="505" t="s">
        <v>6</v>
      </c>
      <c r="BY85" s="498"/>
      <c r="BZ85" s="114"/>
      <c r="CA85" s="92"/>
      <c r="CB85" s="91" t="s">
        <v>6</v>
      </c>
      <c r="CC85" s="91"/>
      <c r="CD85" s="145" t="s">
        <v>6</v>
      </c>
      <c r="CE85" s="97"/>
      <c r="CF85" s="91">
        <v>6</v>
      </c>
      <c r="CG85" s="92" t="s">
        <v>1262</v>
      </c>
      <c r="CH85" s="91">
        <v>4.5</v>
      </c>
      <c r="CI85" s="92"/>
      <c r="CJ85" s="91">
        <v>7</v>
      </c>
      <c r="CK85" s="143" t="s">
        <v>1377</v>
      </c>
      <c r="CL85" s="150">
        <v>6.25</v>
      </c>
      <c r="CM85" s="92"/>
      <c r="CN85" s="150">
        <v>4.7</v>
      </c>
      <c r="CO85" s="91"/>
      <c r="CP85" s="91" t="s">
        <v>6</v>
      </c>
      <c r="CQ85" s="91"/>
      <c r="CR85" s="133">
        <v>5.3</v>
      </c>
      <c r="CS85" s="211" t="s">
        <v>1578</v>
      </c>
      <c r="CT85" s="114">
        <v>6.5</v>
      </c>
      <c r="CU85" s="92" t="s">
        <v>1491</v>
      </c>
      <c r="CV85" s="114">
        <v>6</v>
      </c>
      <c r="CW85" s="92"/>
      <c r="CX85" s="92" t="s">
        <v>6</v>
      </c>
      <c r="CY85" s="92"/>
      <c r="CZ85" s="46">
        <v>4</v>
      </c>
      <c r="DA85" s="45" t="s">
        <v>2199</v>
      </c>
      <c r="DB85" s="510" t="s">
        <v>2</v>
      </c>
      <c r="DC85" s="184">
        <f t="shared" si="11"/>
        <v>22</v>
      </c>
    </row>
    <row r="86" spans="1:107" s="184" customFormat="1" ht="19" customHeight="1" x14ac:dyDescent="0.25">
      <c r="A86" s="205">
        <v>81221</v>
      </c>
      <c r="B86" s="5">
        <v>58</v>
      </c>
      <c r="C86" s="6" t="s">
        <v>64</v>
      </c>
      <c r="D86" s="29" t="s">
        <v>6</v>
      </c>
      <c r="E86" s="27"/>
      <c r="F86" s="46" t="s">
        <v>2</v>
      </c>
      <c r="G86" s="46"/>
      <c r="H86" s="186" t="s">
        <v>6</v>
      </c>
      <c r="I86" s="125" t="s">
        <v>1653</v>
      </c>
      <c r="J86" s="481" t="s">
        <v>6</v>
      </c>
      <c r="K86" s="482" t="s">
        <v>1904</v>
      </c>
      <c r="L86" s="60" t="s">
        <v>6</v>
      </c>
      <c r="M86" s="64" t="s">
        <v>318</v>
      </c>
      <c r="N86" s="145" t="s">
        <v>6</v>
      </c>
      <c r="O86" s="97"/>
      <c r="P86" s="213" t="s">
        <v>6</v>
      </c>
      <c r="Q86" s="125" t="s">
        <v>384</v>
      </c>
      <c r="R86" s="181">
        <v>0.39800000000000002</v>
      </c>
      <c r="S86" s="88" t="s">
        <v>1852</v>
      </c>
      <c r="T86" s="203">
        <v>5.75</v>
      </c>
      <c r="U86" s="188" t="s">
        <v>1800</v>
      </c>
      <c r="V86" s="79" t="s">
        <v>6</v>
      </c>
      <c r="W86" s="80" t="s">
        <v>429</v>
      </c>
      <c r="X86" s="85">
        <v>4</v>
      </c>
      <c r="Y86" s="88" t="s">
        <v>489</v>
      </c>
      <c r="Z86" s="91">
        <v>4</v>
      </c>
      <c r="AA86" s="92" t="s">
        <v>532</v>
      </c>
      <c r="AB86" s="91" t="s">
        <v>6</v>
      </c>
      <c r="AC86" s="92"/>
      <c r="AD86" s="96" t="s">
        <v>6</v>
      </c>
      <c r="AE86" s="92"/>
      <c r="AF86" s="46">
        <v>7</v>
      </c>
      <c r="AG86" s="45" t="s">
        <v>593</v>
      </c>
      <c r="AH86" s="133" t="s">
        <v>6</v>
      </c>
      <c r="AI86" s="129" t="s">
        <v>630</v>
      </c>
      <c r="AJ86" s="212">
        <v>6.5</v>
      </c>
      <c r="AK86" s="102" t="s">
        <v>680</v>
      </c>
      <c r="AL86" s="91" t="s">
        <v>6</v>
      </c>
      <c r="AM86" s="92"/>
      <c r="AN86" s="481">
        <v>5</v>
      </c>
      <c r="AO86" s="498" t="s">
        <v>1979</v>
      </c>
      <c r="AP86" s="114" t="s">
        <v>6</v>
      </c>
      <c r="AQ86" s="92"/>
      <c r="AR86" s="481" t="s">
        <v>6</v>
      </c>
      <c r="AS86" s="498"/>
      <c r="AT86" s="481" t="s">
        <v>6</v>
      </c>
      <c r="AU86" s="498"/>
      <c r="AV86" s="215" t="s">
        <v>6</v>
      </c>
      <c r="AW86" s="92" t="s">
        <v>799</v>
      </c>
      <c r="AX86" s="168" t="s">
        <v>6</v>
      </c>
      <c r="AY86" s="64"/>
      <c r="AZ86" s="91" t="s">
        <v>6</v>
      </c>
      <c r="BA86" s="64"/>
      <c r="BB86" s="119" t="s">
        <v>6</v>
      </c>
      <c r="BC86" s="92"/>
      <c r="BD86" s="124" t="s">
        <v>2</v>
      </c>
      <c r="BE86" s="125"/>
      <c r="BF86" s="130" t="s">
        <v>6</v>
      </c>
      <c r="BG86" s="92" t="s">
        <v>885</v>
      </c>
      <c r="BH86" s="114" t="s">
        <v>6</v>
      </c>
      <c r="BI86" s="92"/>
      <c r="BJ86" s="91" t="s">
        <v>2</v>
      </c>
      <c r="BK86" s="91"/>
      <c r="BL86" s="91" t="s">
        <v>6</v>
      </c>
      <c r="BM86" s="92" t="s">
        <v>970</v>
      </c>
      <c r="BN86" s="481">
        <v>5.125</v>
      </c>
      <c r="BO86" s="498" t="s">
        <v>2088</v>
      </c>
      <c r="BP86" s="136" t="s">
        <v>6</v>
      </c>
      <c r="BQ86" s="201"/>
      <c r="BR86" s="91" t="s">
        <v>6</v>
      </c>
      <c r="BS86" s="92" t="s">
        <v>1060</v>
      </c>
      <c r="BT86" s="91" t="s">
        <v>6</v>
      </c>
      <c r="BU86" s="92"/>
      <c r="BV86" s="91" t="s">
        <v>6</v>
      </c>
      <c r="BW86" s="92" t="s">
        <v>1141</v>
      </c>
      <c r="BX86" s="505" t="s">
        <v>6</v>
      </c>
      <c r="BY86" s="498" t="s">
        <v>2122</v>
      </c>
      <c r="BZ86" s="114" t="s">
        <v>2</v>
      </c>
      <c r="CA86" s="92"/>
      <c r="CB86" s="91" t="s">
        <v>6</v>
      </c>
      <c r="CC86" s="92"/>
      <c r="CD86" s="145" t="s">
        <v>6</v>
      </c>
      <c r="CE86" s="97"/>
      <c r="CF86" s="91">
        <v>6</v>
      </c>
      <c r="CG86" s="143" t="s">
        <v>1263</v>
      </c>
      <c r="CH86" s="91">
        <v>4.5</v>
      </c>
      <c r="CI86" s="92"/>
      <c r="CJ86" s="91" t="s">
        <v>6</v>
      </c>
      <c r="CK86" s="140" t="s">
        <v>1378</v>
      </c>
      <c r="CL86" s="150" t="s">
        <v>6</v>
      </c>
      <c r="CM86" s="92"/>
      <c r="CN86" s="150">
        <v>4.7</v>
      </c>
      <c r="CO86" s="92" t="s">
        <v>1621</v>
      </c>
      <c r="CP86" s="133" t="s">
        <v>6</v>
      </c>
      <c r="CQ86" s="92" t="s">
        <v>1469</v>
      </c>
      <c r="CR86" s="133" t="s">
        <v>6</v>
      </c>
      <c r="CS86" s="64" t="s">
        <v>1579</v>
      </c>
      <c r="CT86" s="114">
        <v>1.5</v>
      </c>
      <c r="CU86" s="92" t="s">
        <v>1488</v>
      </c>
      <c r="CV86" s="154">
        <v>6</v>
      </c>
      <c r="CW86" s="92" t="s">
        <v>1541</v>
      </c>
      <c r="CX86" s="92" t="s">
        <v>6</v>
      </c>
      <c r="CY86" s="92" t="s">
        <v>2286</v>
      </c>
      <c r="CZ86" s="46" t="s">
        <v>6</v>
      </c>
      <c r="DA86" s="45" t="s">
        <v>2200</v>
      </c>
      <c r="DB86" s="510" t="s">
        <v>2</v>
      </c>
      <c r="DC86" s="184">
        <f t="shared" si="11"/>
        <v>13</v>
      </c>
    </row>
    <row r="87" spans="1:107" s="184" customFormat="1" ht="19" customHeight="1" x14ac:dyDescent="0.25">
      <c r="A87" s="205">
        <v>713990</v>
      </c>
      <c r="B87" s="5">
        <v>59</v>
      </c>
      <c r="C87" s="6" t="s">
        <v>65</v>
      </c>
      <c r="D87" s="29" t="s">
        <v>6</v>
      </c>
      <c r="E87" s="27"/>
      <c r="F87" s="46"/>
      <c r="G87" s="46"/>
      <c r="H87" s="186" t="s">
        <v>6</v>
      </c>
      <c r="I87" s="125" t="s">
        <v>1653</v>
      </c>
      <c r="J87" s="481" t="s">
        <v>6</v>
      </c>
      <c r="K87" s="482"/>
      <c r="L87" s="60" t="s">
        <v>6</v>
      </c>
      <c r="M87" s="64"/>
      <c r="N87" s="145" t="s">
        <v>6</v>
      </c>
      <c r="O87" s="97"/>
      <c r="P87" s="213" t="s">
        <v>6</v>
      </c>
      <c r="Q87" s="125"/>
      <c r="R87" s="181">
        <v>0.39800000000000002</v>
      </c>
      <c r="S87" s="88" t="s">
        <v>1852</v>
      </c>
      <c r="T87" s="203" t="s">
        <v>6</v>
      </c>
      <c r="U87" s="188"/>
      <c r="V87" s="79" t="s">
        <v>6</v>
      </c>
      <c r="W87" s="80" t="s">
        <v>429</v>
      </c>
      <c r="X87" s="85" t="s">
        <v>6</v>
      </c>
      <c r="Y87" s="88" t="s">
        <v>477</v>
      </c>
      <c r="Z87" s="91">
        <v>4</v>
      </c>
      <c r="AA87" s="92"/>
      <c r="AB87" s="91">
        <v>6</v>
      </c>
      <c r="AC87" s="92"/>
      <c r="AD87" s="96" t="s">
        <v>6</v>
      </c>
      <c r="AE87" s="92"/>
      <c r="AF87" s="46" t="s">
        <v>6</v>
      </c>
      <c r="AG87" s="45"/>
      <c r="AH87" s="259">
        <v>6</v>
      </c>
      <c r="AI87" s="129" t="s">
        <v>631</v>
      </c>
      <c r="AJ87" s="133" t="s">
        <v>6</v>
      </c>
      <c r="AK87" s="102" t="s">
        <v>681</v>
      </c>
      <c r="AL87" s="91" t="s">
        <v>6</v>
      </c>
      <c r="AM87" s="92"/>
      <c r="AN87" s="481" t="s">
        <v>6</v>
      </c>
      <c r="AO87" s="498"/>
      <c r="AP87" s="114" t="s">
        <v>6</v>
      </c>
      <c r="AQ87" s="92"/>
      <c r="AR87" s="481" t="s">
        <v>6</v>
      </c>
      <c r="AS87" s="498"/>
      <c r="AT87" s="481" t="s">
        <v>6</v>
      </c>
      <c r="AU87" s="498"/>
      <c r="AV87" s="115" t="s">
        <v>6</v>
      </c>
      <c r="AW87" s="91"/>
      <c r="AX87" s="168" t="s">
        <v>6</v>
      </c>
      <c r="AY87" s="64"/>
      <c r="AZ87" s="91" t="s">
        <v>6</v>
      </c>
      <c r="BA87" s="64"/>
      <c r="BB87" s="119" t="s">
        <v>6</v>
      </c>
      <c r="BC87" s="91"/>
      <c r="BD87" s="124"/>
      <c r="BE87" s="125"/>
      <c r="BF87" s="130" t="s">
        <v>6</v>
      </c>
      <c r="BG87" s="92" t="s">
        <v>886</v>
      </c>
      <c r="BH87" s="114" t="s">
        <v>6</v>
      </c>
      <c r="BI87" s="91"/>
      <c r="BJ87" s="91"/>
      <c r="BK87" s="91"/>
      <c r="BL87" s="91" t="s">
        <v>6</v>
      </c>
      <c r="BM87" s="91"/>
      <c r="BN87" s="481">
        <v>5.125</v>
      </c>
      <c r="BO87" s="498"/>
      <c r="BP87" s="136" t="s">
        <v>6</v>
      </c>
      <c r="BQ87" s="201"/>
      <c r="BR87" s="91" t="s">
        <v>6</v>
      </c>
      <c r="BS87" s="91"/>
      <c r="BT87" s="91" t="s">
        <v>6</v>
      </c>
      <c r="BU87" s="91"/>
      <c r="BV87" s="91" t="s">
        <v>6</v>
      </c>
      <c r="BW87" s="91"/>
      <c r="BX87" s="505" t="s">
        <v>6</v>
      </c>
      <c r="BY87" s="498"/>
      <c r="BZ87" s="114"/>
      <c r="CA87" s="92"/>
      <c r="CB87" s="91" t="s">
        <v>6</v>
      </c>
      <c r="CC87" s="91"/>
      <c r="CD87" s="145" t="s">
        <v>6</v>
      </c>
      <c r="CE87" s="97"/>
      <c r="CF87" s="91" t="s">
        <v>6</v>
      </c>
      <c r="CG87" s="143"/>
      <c r="CH87" s="91">
        <v>4.5</v>
      </c>
      <c r="CI87" s="92"/>
      <c r="CJ87" s="91">
        <v>7</v>
      </c>
      <c r="CK87" s="92"/>
      <c r="CL87" s="150" t="s">
        <v>6</v>
      </c>
      <c r="CM87" s="92"/>
      <c r="CN87" s="150">
        <v>4.7</v>
      </c>
      <c r="CO87" s="91"/>
      <c r="CP87" s="91" t="s">
        <v>6</v>
      </c>
      <c r="CQ87" s="91"/>
      <c r="CR87" s="133" t="s">
        <v>6</v>
      </c>
      <c r="CS87" s="133"/>
      <c r="CT87" s="114">
        <v>6.5</v>
      </c>
      <c r="CU87" s="92" t="s">
        <v>1491</v>
      </c>
      <c r="CV87" s="114">
        <v>6</v>
      </c>
      <c r="CW87" s="92"/>
      <c r="CX87" s="92">
        <v>5</v>
      </c>
      <c r="CY87" s="92" t="s">
        <v>2287</v>
      </c>
      <c r="CZ87" s="46" t="s">
        <v>6</v>
      </c>
      <c r="DA87" s="45" t="s">
        <v>2201</v>
      </c>
      <c r="DB87" s="510" t="s">
        <v>2</v>
      </c>
      <c r="DC87" s="184">
        <f t="shared" si="11"/>
        <v>11</v>
      </c>
    </row>
    <row r="88" spans="1:107" s="184" customFormat="1" ht="19" customHeight="1" x14ac:dyDescent="0.25">
      <c r="A88" s="205">
        <v>81149</v>
      </c>
      <c r="B88" s="5">
        <v>60</v>
      </c>
      <c r="C88" s="6" t="s">
        <v>66</v>
      </c>
      <c r="D88" s="29" t="s">
        <v>6</v>
      </c>
      <c r="E88" s="27"/>
      <c r="F88" s="46"/>
      <c r="G88" s="46"/>
      <c r="H88" s="186" t="s">
        <v>6</v>
      </c>
      <c r="I88" s="125" t="s">
        <v>1654</v>
      </c>
      <c r="J88" s="481" t="s">
        <v>6</v>
      </c>
      <c r="K88" s="482" t="s">
        <v>1905</v>
      </c>
      <c r="L88" s="60" t="s">
        <v>6</v>
      </c>
      <c r="M88" s="64" t="s">
        <v>319</v>
      </c>
      <c r="N88" s="145" t="s">
        <v>6</v>
      </c>
      <c r="O88" s="97"/>
      <c r="P88" s="213">
        <v>6.35</v>
      </c>
      <c r="Q88" s="125" t="s">
        <v>385</v>
      </c>
      <c r="R88" s="181">
        <v>0.39800000000000002</v>
      </c>
      <c r="S88" s="88" t="s">
        <v>1852</v>
      </c>
      <c r="T88" s="203">
        <v>5.75</v>
      </c>
      <c r="U88" s="188"/>
      <c r="V88" s="79">
        <v>6</v>
      </c>
      <c r="W88" s="80" t="s">
        <v>429</v>
      </c>
      <c r="X88" s="85" t="s">
        <v>6</v>
      </c>
      <c r="Y88" s="88" t="s">
        <v>490</v>
      </c>
      <c r="Z88" s="91">
        <v>4</v>
      </c>
      <c r="AA88" s="92"/>
      <c r="AB88" s="91" t="s">
        <v>6</v>
      </c>
      <c r="AC88" s="92" t="s">
        <v>554</v>
      </c>
      <c r="AD88" s="96" t="s">
        <v>6</v>
      </c>
      <c r="AE88" s="92"/>
      <c r="AF88" s="46" t="s">
        <v>6</v>
      </c>
      <c r="AG88" s="45"/>
      <c r="AH88" s="91">
        <v>6</v>
      </c>
      <c r="AI88" s="92"/>
      <c r="AJ88" s="133">
        <v>6.5</v>
      </c>
      <c r="AK88" s="102" t="s">
        <v>668</v>
      </c>
      <c r="AL88" s="91" t="s">
        <v>6</v>
      </c>
      <c r="AM88" s="92"/>
      <c r="AN88" s="481">
        <v>5</v>
      </c>
      <c r="AO88" s="498"/>
      <c r="AP88" s="114" t="s">
        <v>6</v>
      </c>
      <c r="AQ88" s="92"/>
      <c r="AR88" s="481" t="s">
        <v>6</v>
      </c>
      <c r="AS88" s="498" t="s">
        <v>2011</v>
      </c>
      <c r="AT88" s="481" t="s">
        <v>6</v>
      </c>
      <c r="AU88" s="498"/>
      <c r="AV88" s="115" t="s">
        <v>6</v>
      </c>
      <c r="AW88" s="91"/>
      <c r="AX88" s="168">
        <v>6.875</v>
      </c>
      <c r="AY88" s="173" t="s">
        <v>1747</v>
      </c>
      <c r="AZ88" s="91" t="s">
        <v>6</v>
      </c>
      <c r="BA88" s="64"/>
      <c r="BB88" s="119" t="s">
        <v>6</v>
      </c>
      <c r="BC88" s="91"/>
      <c r="BD88" s="124"/>
      <c r="BE88" s="125"/>
      <c r="BF88" s="130">
        <v>5.5</v>
      </c>
      <c r="BG88" s="92"/>
      <c r="BH88" s="114" t="s">
        <v>6</v>
      </c>
      <c r="BI88" s="91"/>
      <c r="BJ88" s="91"/>
      <c r="BK88" s="91"/>
      <c r="BL88" s="91" t="s">
        <v>6</v>
      </c>
      <c r="BM88" s="91"/>
      <c r="BN88" s="481">
        <v>5.125</v>
      </c>
      <c r="BO88" s="498"/>
      <c r="BP88" s="136" t="s">
        <v>6</v>
      </c>
      <c r="BQ88" s="201"/>
      <c r="BR88" s="91" t="s">
        <v>6</v>
      </c>
      <c r="BS88" s="92" t="s">
        <v>1061</v>
      </c>
      <c r="BT88" s="91" t="s">
        <v>6</v>
      </c>
      <c r="BU88" s="91"/>
      <c r="BV88" s="79">
        <v>5.75</v>
      </c>
      <c r="BW88" s="91"/>
      <c r="BX88" s="505" t="s">
        <v>6</v>
      </c>
      <c r="BY88" s="498"/>
      <c r="BZ88" s="114"/>
      <c r="CA88" s="92"/>
      <c r="CB88" s="91" t="s">
        <v>6</v>
      </c>
      <c r="CC88" s="92" t="s">
        <v>1205</v>
      </c>
      <c r="CD88" s="145" t="s">
        <v>6</v>
      </c>
      <c r="CE88" s="97"/>
      <c r="CF88" s="91" t="s">
        <v>6</v>
      </c>
      <c r="CG88" s="143" t="s">
        <v>1264</v>
      </c>
      <c r="CH88" s="91">
        <v>4.5</v>
      </c>
      <c r="CI88" s="92"/>
      <c r="CJ88" s="91">
        <v>7</v>
      </c>
      <c r="CK88" s="92"/>
      <c r="CL88" s="150">
        <v>6.25</v>
      </c>
      <c r="CM88" s="92"/>
      <c r="CN88" s="150">
        <v>4.7</v>
      </c>
      <c r="CO88" s="91"/>
      <c r="CP88" s="91" t="s">
        <v>6</v>
      </c>
      <c r="CQ88" s="91"/>
      <c r="CR88" s="133" t="s">
        <v>6</v>
      </c>
      <c r="CS88" s="211" t="s">
        <v>1580</v>
      </c>
      <c r="CT88" s="114">
        <v>6.5</v>
      </c>
      <c r="CU88" s="92" t="s">
        <v>1491</v>
      </c>
      <c r="CV88" s="114">
        <v>6</v>
      </c>
      <c r="CW88" s="92"/>
      <c r="CX88" s="92">
        <v>5</v>
      </c>
      <c r="CY88" s="92" t="s">
        <v>2288</v>
      </c>
      <c r="CZ88" s="46">
        <v>4</v>
      </c>
      <c r="DA88" s="45" t="s">
        <v>2202</v>
      </c>
      <c r="DB88" s="510" t="s">
        <v>2</v>
      </c>
      <c r="DC88" s="184">
        <f t="shared" si="11"/>
        <v>20</v>
      </c>
    </row>
    <row r="89" spans="1:107" s="398" customFormat="1" ht="19" customHeight="1" x14ac:dyDescent="0.25">
      <c r="A89" s="392"/>
      <c r="B89" s="393"/>
      <c r="C89" s="8" t="s">
        <v>67</v>
      </c>
      <c r="D89" s="394"/>
      <c r="E89" s="395"/>
      <c r="F89" s="396"/>
      <c r="G89" s="396"/>
      <c r="H89" s="440"/>
      <c r="I89" s="397"/>
      <c r="J89" s="489"/>
      <c r="K89" s="488" t="s">
        <v>859</v>
      </c>
      <c r="L89" s="61"/>
      <c r="M89" s="160"/>
      <c r="N89" s="523"/>
      <c r="O89" s="471"/>
      <c r="P89" s="399"/>
      <c r="Q89" s="397"/>
      <c r="R89" s="441"/>
      <c r="S89" s="163"/>
      <c r="T89" s="442"/>
      <c r="U89" s="400"/>
      <c r="V89" s="443"/>
      <c r="W89" s="401"/>
      <c r="X89" s="405"/>
      <c r="Y89" s="163"/>
      <c r="Z89" s="141"/>
      <c r="AA89" s="139"/>
      <c r="AB89" s="141"/>
      <c r="AC89" s="139"/>
      <c r="AD89" s="402" t="s">
        <v>2</v>
      </c>
      <c r="AE89" s="139"/>
      <c r="AF89" s="396"/>
      <c r="AG89" s="403"/>
      <c r="AH89" s="141"/>
      <c r="AI89" s="139"/>
      <c r="AJ89" s="407"/>
      <c r="AK89" s="404"/>
      <c r="AL89" s="141"/>
      <c r="AM89" s="139"/>
      <c r="AN89" s="489"/>
      <c r="AO89" s="492"/>
      <c r="AP89" s="155"/>
      <c r="AQ89" s="139"/>
      <c r="AR89" s="489"/>
      <c r="AS89" s="492"/>
      <c r="AT89" s="489"/>
      <c r="AU89" s="492"/>
      <c r="AV89" s="444"/>
      <c r="AW89" s="141"/>
      <c r="AX89" s="445"/>
      <c r="AY89" s="160"/>
      <c r="AZ89" s="141"/>
      <c r="BA89" s="160"/>
      <c r="BB89" s="446"/>
      <c r="BC89" s="141"/>
      <c r="BD89" s="447"/>
      <c r="BE89" s="397"/>
      <c r="BF89" s="448"/>
      <c r="BG89" s="139"/>
      <c r="BH89" s="155"/>
      <c r="BI89" s="141"/>
      <c r="BJ89" s="141"/>
      <c r="BK89" s="141"/>
      <c r="BL89" s="141"/>
      <c r="BM89" s="141"/>
      <c r="BN89" s="489"/>
      <c r="BO89" s="492"/>
      <c r="BP89" s="449"/>
      <c r="BQ89" s="406"/>
      <c r="BR89" s="141"/>
      <c r="BS89" s="141"/>
      <c r="BT89" s="141"/>
      <c r="BU89" s="141"/>
      <c r="BV89" s="141"/>
      <c r="BW89" s="141"/>
      <c r="BX89" s="507"/>
      <c r="BY89" s="492"/>
      <c r="BZ89" s="155"/>
      <c r="CA89" s="139"/>
      <c r="CB89" s="141"/>
      <c r="CC89" s="141"/>
      <c r="CD89" s="523"/>
      <c r="CE89" s="471"/>
      <c r="CF89" s="141"/>
      <c r="CG89" s="450"/>
      <c r="CH89" s="141"/>
      <c r="CI89" s="139"/>
      <c r="CJ89" s="141"/>
      <c r="CK89" s="139"/>
      <c r="CL89" s="451"/>
      <c r="CM89" s="139"/>
      <c r="CN89" s="451"/>
      <c r="CO89" s="141"/>
      <c r="CP89" s="141"/>
      <c r="CQ89" s="141"/>
      <c r="CR89" s="407"/>
      <c r="CS89" s="407"/>
      <c r="CT89" s="155"/>
      <c r="CU89" s="139"/>
      <c r="CV89" s="155"/>
      <c r="CW89" s="139"/>
      <c r="CX89" s="139"/>
      <c r="CY89" s="139"/>
      <c r="CZ89" s="396"/>
      <c r="DA89" s="403"/>
    </row>
    <row r="90" spans="1:107" s="184" customFormat="1" ht="19" customHeight="1" x14ac:dyDescent="0.25">
      <c r="A90" s="205">
        <v>56191</v>
      </c>
      <c r="B90" s="5">
        <v>61</v>
      </c>
      <c r="C90" s="6" t="s">
        <v>68</v>
      </c>
      <c r="D90" s="29" t="s">
        <v>6</v>
      </c>
      <c r="E90" s="27"/>
      <c r="F90" s="46"/>
      <c r="G90" s="46"/>
      <c r="H90" s="186" t="s">
        <v>6</v>
      </c>
      <c r="I90" s="125"/>
      <c r="J90" s="481" t="s">
        <v>6</v>
      </c>
      <c r="K90" s="482" t="s">
        <v>1907</v>
      </c>
      <c r="L90" s="60">
        <v>7.25</v>
      </c>
      <c r="M90" s="64" t="s">
        <v>320</v>
      </c>
      <c r="N90" s="145" t="s">
        <v>6</v>
      </c>
      <c r="O90" s="97"/>
      <c r="P90" s="213" t="s">
        <v>6</v>
      </c>
      <c r="Q90" s="125"/>
      <c r="R90" s="214">
        <v>0.39800000000000002</v>
      </c>
      <c r="S90" s="88" t="s">
        <v>1852</v>
      </c>
      <c r="T90" s="203" t="s">
        <v>6</v>
      </c>
      <c r="U90" s="188" t="s">
        <v>1801</v>
      </c>
      <c r="V90" s="144">
        <v>6</v>
      </c>
      <c r="W90" s="80" t="s">
        <v>436</v>
      </c>
      <c r="X90" s="85">
        <v>4</v>
      </c>
      <c r="Y90" s="88"/>
      <c r="Z90" s="91">
        <v>4</v>
      </c>
      <c r="AA90" s="92"/>
      <c r="AB90" s="91" t="s">
        <v>6</v>
      </c>
      <c r="AC90" s="92"/>
      <c r="AD90" s="96" t="s">
        <v>6</v>
      </c>
      <c r="AE90" s="92"/>
      <c r="AF90" s="46" t="s">
        <v>6</v>
      </c>
      <c r="AG90" s="45"/>
      <c r="AH90" s="91">
        <v>6</v>
      </c>
      <c r="AI90" s="92"/>
      <c r="AJ90" s="133">
        <v>6.5</v>
      </c>
      <c r="AK90" s="102" t="s">
        <v>668</v>
      </c>
      <c r="AL90" s="91" t="s">
        <v>6</v>
      </c>
      <c r="AM90" s="92"/>
      <c r="AN90" s="481">
        <v>5</v>
      </c>
      <c r="AO90" s="498"/>
      <c r="AP90" s="114" t="s">
        <v>6</v>
      </c>
      <c r="AQ90" s="92"/>
      <c r="AR90" s="481" t="s">
        <v>6</v>
      </c>
      <c r="AS90" s="498"/>
      <c r="AT90" s="481" t="s">
        <v>6</v>
      </c>
      <c r="AU90" s="498"/>
      <c r="AV90" s="115" t="s">
        <v>6</v>
      </c>
      <c r="AW90" s="92" t="s">
        <v>800</v>
      </c>
      <c r="AX90" s="206" t="s">
        <v>6</v>
      </c>
      <c r="AY90" s="64"/>
      <c r="AZ90" s="91" t="s">
        <v>6</v>
      </c>
      <c r="BA90" s="64"/>
      <c r="BB90" s="119" t="s">
        <v>6</v>
      </c>
      <c r="BC90" s="91"/>
      <c r="BD90" s="124"/>
      <c r="BE90" s="125"/>
      <c r="BF90" s="130">
        <v>5.5</v>
      </c>
      <c r="BG90" s="92"/>
      <c r="BH90" s="114" t="s">
        <v>6</v>
      </c>
      <c r="BI90" s="91"/>
      <c r="BJ90" s="91"/>
      <c r="BK90" s="91"/>
      <c r="BL90" s="91">
        <v>6.875</v>
      </c>
      <c r="BM90" s="91"/>
      <c r="BN90" s="481">
        <v>5.125</v>
      </c>
      <c r="BO90" s="498"/>
      <c r="BP90" s="136" t="s">
        <v>6</v>
      </c>
      <c r="BQ90" s="201"/>
      <c r="BR90" s="91" t="s">
        <v>6</v>
      </c>
      <c r="BS90" s="91"/>
      <c r="BT90" s="91" t="s">
        <v>6</v>
      </c>
      <c r="BU90" s="91"/>
      <c r="BV90" s="79">
        <v>5.75</v>
      </c>
      <c r="BW90" s="91"/>
      <c r="BX90" s="505" t="s">
        <v>6</v>
      </c>
      <c r="BY90" s="498"/>
      <c r="BZ90" s="114"/>
      <c r="CA90" s="92"/>
      <c r="CB90" s="91">
        <v>6</v>
      </c>
      <c r="CC90" s="91"/>
      <c r="CD90" s="145" t="s">
        <v>6</v>
      </c>
      <c r="CE90" s="97"/>
      <c r="CF90" s="91" t="s">
        <v>6</v>
      </c>
      <c r="CG90" s="143" t="s">
        <v>1264</v>
      </c>
      <c r="CH90" s="91">
        <v>4.5</v>
      </c>
      <c r="CI90" s="92"/>
      <c r="CJ90" s="91">
        <v>7</v>
      </c>
      <c r="CK90" s="92"/>
      <c r="CL90" s="150" t="s">
        <v>6</v>
      </c>
      <c r="CM90" s="92" t="s">
        <v>1431</v>
      </c>
      <c r="CN90" s="150">
        <v>4.7</v>
      </c>
      <c r="CO90" s="92" t="s">
        <v>1622</v>
      </c>
      <c r="CP90" s="91">
        <v>6</v>
      </c>
      <c r="CQ90" s="91"/>
      <c r="CR90" s="133">
        <v>5.3</v>
      </c>
      <c r="CS90" s="64" t="s">
        <v>1581</v>
      </c>
      <c r="CT90" s="114">
        <v>6.5</v>
      </c>
      <c r="CU90" s="92" t="s">
        <v>1491</v>
      </c>
      <c r="CV90" s="114">
        <v>6</v>
      </c>
      <c r="CW90" s="92"/>
      <c r="CX90" s="92">
        <v>5</v>
      </c>
      <c r="CY90" s="92"/>
      <c r="CZ90" s="46">
        <v>4</v>
      </c>
      <c r="DA90" s="45" t="s">
        <v>2203</v>
      </c>
      <c r="DB90" s="510" t="s">
        <v>2</v>
      </c>
      <c r="DC90" s="184">
        <f t="shared" ref="DC90:DC101" si="12">COUNT(D90:CZ90)</f>
        <v>22</v>
      </c>
    </row>
    <row r="91" spans="1:107" s="184" customFormat="1" ht="19" customHeight="1" x14ac:dyDescent="0.25">
      <c r="A91" s="205" t="s">
        <v>251</v>
      </c>
      <c r="B91" s="5">
        <v>62</v>
      </c>
      <c r="C91" s="6" t="s">
        <v>69</v>
      </c>
      <c r="D91" s="29" t="s">
        <v>6</v>
      </c>
      <c r="E91" s="27"/>
      <c r="F91" s="46"/>
      <c r="G91" s="46"/>
      <c r="H91" s="186">
        <v>6.5</v>
      </c>
      <c r="I91" s="125" t="s">
        <v>1655</v>
      </c>
      <c r="J91" s="481" t="s">
        <v>6</v>
      </c>
      <c r="K91" s="482" t="s">
        <v>1906</v>
      </c>
      <c r="L91" s="60" t="s">
        <v>6</v>
      </c>
      <c r="M91" s="64"/>
      <c r="N91" s="145" t="s">
        <v>6</v>
      </c>
      <c r="O91" s="97"/>
      <c r="P91" s="213">
        <v>6.35</v>
      </c>
      <c r="Q91" s="125"/>
      <c r="R91" s="214">
        <v>0.39800000000000002</v>
      </c>
      <c r="S91" s="88" t="s">
        <v>1852</v>
      </c>
      <c r="T91" s="203">
        <v>5.75</v>
      </c>
      <c r="U91" s="188" t="s">
        <v>1802</v>
      </c>
      <c r="V91" s="144" t="s">
        <v>6</v>
      </c>
      <c r="W91" s="80" t="s">
        <v>437</v>
      </c>
      <c r="X91" s="85" t="s">
        <v>6</v>
      </c>
      <c r="Y91" s="88" t="s">
        <v>491</v>
      </c>
      <c r="Z91" s="91">
        <v>4</v>
      </c>
      <c r="AA91" s="92"/>
      <c r="AB91" s="91">
        <v>6</v>
      </c>
      <c r="AC91" s="92"/>
      <c r="AD91" s="96" t="s">
        <v>6</v>
      </c>
      <c r="AE91" s="92"/>
      <c r="AF91" s="46" t="s">
        <v>6</v>
      </c>
      <c r="AG91" s="45"/>
      <c r="AH91" s="91">
        <v>6</v>
      </c>
      <c r="AI91" s="92" t="s">
        <v>632</v>
      </c>
      <c r="AJ91" s="133">
        <v>6.5</v>
      </c>
      <c r="AK91" s="102" t="s">
        <v>668</v>
      </c>
      <c r="AL91" s="91" t="s">
        <v>6</v>
      </c>
      <c r="AM91" s="92"/>
      <c r="AN91" s="481" t="s">
        <v>6</v>
      </c>
      <c r="AO91" s="498" t="s">
        <v>1980</v>
      </c>
      <c r="AP91" s="114" t="s">
        <v>6</v>
      </c>
      <c r="AQ91" s="92"/>
      <c r="AR91" s="481" t="s">
        <v>6</v>
      </c>
      <c r="AS91" s="498"/>
      <c r="AT91" s="481" t="s">
        <v>6</v>
      </c>
      <c r="AU91" s="498"/>
      <c r="AV91" s="115" t="s">
        <v>6</v>
      </c>
      <c r="AW91" s="91"/>
      <c r="AX91" s="206">
        <v>6.875</v>
      </c>
      <c r="AY91" s="64"/>
      <c r="AZ91" s="91" t="s">
        <v>6</v>
      </c>
      <c r="BA91" s="64"/>
      <c r="BB91" s="119">
        <v>4.2249999999999996</v>
      </c>
      <c r="BC91" s="257" t="s">
        <v>840</v>
      </c>
      <c r="BD91" s="124" t="s">
        <v>2</v>
      </c>
      <c r="BE91" s="125"/>
      <c r="BF91" s="130">
        <v>5.5</v>
      </c>
      <c r="BG91" s="92"/>
      <c r="BH91" s="114" t="s">
        <v>6</v>
      </c>
      <c r="BI91" s="91"/>
      <c r="BJ91" s="91"/>
      <c r="BK91" s="91"/>
      <c r="BL91" s="91">
        <v>6.875</v>
      </c>
      <c r="BM91" s="92" t="s">
        <v>971</v>
      </c>
      <c r="BN91" s="481">
        <v>5.125</v>
      </c>
      <c r="BO91" s="498"/>
      <c r="BP91" s="136" t="s">
        <v>6</v>
      </c>
      <c r="BQ91" s="201" t="s">
        <v>1028</v>
      </c>
      <c r="BR91" s="91" t="s">
        <v>6</v>
      </c>
      <c r="BS91" s="91"/>
      <c r="BT91" s="91" t="s">
        <v>6</v>
      </c>
      <c r="BU91" s="91"/>
      <c r="BV91" s="79">
        <v>5.75</v>
      </c>
      <c r="BW91" s="92"/>
      <c r="BX91" s="505">
        <v>4.5</v>
      </c>
      <c r="BY91" s="498" t="s">
        <v>2123</v>
      </c>
      <c r="BZ91" s="114" t="s">
        <v>2</v>
      </c>
      <c r="CA91" s="92"/>
      <c r="CB91" s="91" t="s">
        <v>6</v>
      </c>
      <c r="CC91" s="91"/>
      <c r="CD91" s="145" t="s">
        <v>6</v>
      </c>
      <c r="CE91" s="97"/>
      <c r="CF91" s="133">
        <v>5</v>
      </c>
      <c r="CG91" s="143" t="s">
        <v>1265</v>
      </c>
      <c r="CH91" s="91">
        <v>4.5</v>
      </c>
      <c r="CI91" s="92"/>
      <c r="CJ91" s="91">
        <v>7</v>
      </c>
      <c r="CK91" s="143" t="s">
        <v>1379</v>
      </c>
      <c r="CL91" s="207">
        <v>6.25</v>
      </c>
      <c r="CM91" s="92" t="s">
        <v>1432</v>
      </c>
      <c r="CN91" s="150" t="s">
        <v>6</v>
      </c>
      <c r="CO91" s="92" t="s">
        <v>1623</v>
      </c>
      <c r="CP91" s="91">
        <v>6</v>
      </c>
      <c r="CQ91" s="92" t="s">
        <v>1470</v>
      </c>
      <c r="CR91" s="133" t="s">
        <v>6</v>
      </c>
      <c r="CS91" s="133"/>
      <c r="CT91" s="114">
        <v>6.5</v>
      </c>
      <c r="CU91" s="92" t="s">
        <v>1491</v>
      </c>
      <c r="CV91" s="114">
        <v>6</v>
      </c>
      <c r="CW91" s="92" t="s">
        <v>1542</v>
      </c>
      <c r="CX91" s="92">
        <v>5</v>
      </c>
      <c r="CY91" s="92" t="s">
        <v>2289</v>
      </c>
      <c r="CZ91" s="46" t="s">
        <v>6</v>
      </c>
      <c r="DA91" s="45"/>
      <c r="DB91" s="510" t="s">
        <v>2</v>
      </c>
      <c r="DC91" s="184">
        <f t="shared" si="12"/>
        <v>23</v>
      </c>
    </row>
    <row r="92" spans="1:107" s="184" customFormat="1" ht="19" customHeight="1" x14ac:dyDescent="0.25">
      <c r="A92" s="205">
        <v>81231</v>
      </c>
      <c r="B92" s="5">
        <v>63</v>
      </c>
      <c r="C92" s="6" t="s">
        <v>70</v>
      </c>
      <c r="D92" s="29" t="s">
        <v>6</v>
      </c>
      <c r="E92" s="27"/>
      <c r="F92" s="46"/>
      <c r="G92" s="46"/>
      <c r="H92" s="186" t="s">
        <v>6</v>
      </c>
      <c r="I92" s="125"/>
      <c r="J92" s="481" t="s">
        <v>6</v>
      </c>
      <c r="K92" s="482" t="s">
        <v>1908</v>
      </c>
      <c r="L92" s="60" t="s">
        <v>6</v>
      </c>
      <c r="M92" s="64"/>
      <c r="N92" s="145" t="s">
        <v>6</v>
      </c>
      <c r="O92" s="97"/>
      <c r="P92" s="213" t="s">
        <v>6</v>
      </c>
      <c r="Q92" s="125"/>
      <c r="R92" s="214">
        <v>0.39800000000000002</v>
      </c>
      <c r="S92" s="88" t="s">
        <v>1852</v>
      </c>
      <c r="T92" s="203" t="s">
        <v>6</v>
      </c>
      <c r="U92" s="188"/>
      <c r="V92" s="144" t="s">
        <v>6</v>
      </c>
      <c r="W92" s="80" t="s">
        <v>429</v>
      </c>
      <c r="X92" s="85" t="s">
        <v>6</v>
      </c>
      <c r="Y92" s="88" t="s">
        <v>491</v>
      </c>
      <c r="Z92" s="91">
        <v>4</v>
      </c>
      <c r="AA92" s="92"/>
      <c r="AB92" s="91" t="s">
        <v>6</v>
      </c>
      <c r="AC92" s="92"/>
      <c r="AD92" s="96" t="s">
        <v>6</v>
      </c>
      <c r="AE92" s="92"/>
      <c r="AF92" s="46" t="s">
        <v>6</v>
      </c>
      <c r="AG92" s="45"/>
      <c r="AH92" s="259" t="s">
        <v>6</v>
      </c>
      <c r="AI92" s="129" t="s">
        <v>633</v>
      </c>
      <c r="AJ92" s="133" t="s">
        <v>6</v>
      </c>
      <c r="AK92" s="102" t="s">
        <v>682</v>
      </c>
      <c r="AL92" s="91" t="s">
        <v>6</v>
      </c>
      <c r="AM92" s="92"/>
      <c r="AN92" s="481" t="s">
        <v>6</v>
      </c>
      <c r="AO92" s="498"/>
      <c r="AP92" s="114" t="s">
        <v>6</v>
      </c>
      <c r="AQ92" s="92"/>
      <c r="AR92" s="481" t="s">
        <v>6</v>
      </c>
      <c r="AS92" s="498" t="s">
        <v>2</v>
      </c>
      <c r="AT92" s="481" t="s">
        <v>6</v>
      </c>
      <c r="AU92" s="498"/>
      <c r="AV92" s="115" t="s">
        <v>6</v>
      </c>
      <c r="AW92" s="91"/>
      <c r="AX92" s="206" t="s">
        <v>6</v>
      </c>
      <c r="AY92" s="64"/>
      <c r="AZ92" s="91" t="s">
        <v>6</v>
      </c>
      <c r="BA92" s="64"/>
      <c r="BB92" s="119" t="s">
        <v>6</v>
      </c>
      <c r="BC92" s="91"/>
      <c r="BD92" s="124"/>
      <c r="BE92" s="125"/>
      <c r="BF92" s="130" t="s">
        <v>6</v>
      </c>
      <c r="BG92" s="92" t="s">
        <v>887</v>
      </c>
      <c r="BH92" s="114" t="s">
        <v>6</v>
      </c>
      <c r="BI92" s="91"/>
      <c r="BJ92" s="91"/>
      <c r="BK92" s="91"/>
      <c r="BL92" s="91" t="s">
        <v>6</v>
      </c>
      <c r="BM92" s="92"/>
      <c r="BN92" s="481">
        <v>5.125</v>
      </c>
      <c r="BO92" s="498"/>
      <c r="BP92" s="136" t="s">
        <v>6</v>
      </c>
      <c r="BQ92" s="201"/>
      <c r="BR92" s="91" t="s">
        <v>6</v>
      </c>
      <c r="BS92" s="92" t="s">
        <v>2</v>
      </c>
      <c r="BT92" s="91" t="s">
        <v>6</v>
      </c>
      <c r="BU92" s="91"/>
      <c r="BV92" s="91" t="s">
        <v>6</v>
      </c>
      <c r="BW92" s="91"/>
      <c r="BX92" s="505" t="s">
        <v>6</v>
      </c>
      <c r="BY92" s="498"/>
      <c r="BZ92" s="114"/>
      <c r="CA92" s="92"/>
      <c r="CB92" s="91" t="s">
        <v>6</v>
      </c>
      <c r="CC92" s="91"/>
      <c r="CD92" s="145" t="s">
        <v>6</v>
      </c>
      <c r="CE92" s="97"/>
      <c r="CF92" s="91" t="s">
        <v>6</v>
      </c>
      <c r="CG92" s="143" t="s">
        <v>1266</v>
      </c>
      <c r="CH92" s="133" t="s">
        <v>6</v>
      </c>
      <c r="CI92" s="92" t="s">
        <v>1340</v>
      </c>
      <c r="CJ92" s="91" t="s">
        <v>6</v>
      </c>
      <c r="CK92" s="92"/>
      <c r="CL92" s="150" t="s">
        <v>6</v>
      </c>
      <c r="CM92" s="92"/>
      <c r="CN92" s="150" t="s">
        <v>6</v>
      </c>
      <c r="CO92" s="91"/>
      <c r="CP92" s="91" t="s">
        <v>6</v>
      </c>
      <c r="CQ92" s="91"/>
      <c r="CR92" s="133" t="s">
        <v>6</v>
      </c>
      <c r="CS92" s="133"/>
      <c r="CT92" s="114">
        <v>6.5</v>
      </c>
      <c r="CU92" s="92" t="s">
        <v>1491</v>
      </c>
      <c r="CV92" s="114">
        <v>6</v>
      </c>
      <c r="CW92" s="92"/>
      <c r="CX92" s="92" t="s">
        <v>6</v>
      </c>
      <c r="CY92" s="92" t="s">
        <v>2</v>
      </c>
      <c r="CZ92" s="46" t="s">
        <v>6</v>
      </c>
      <c r="DA92" s="45" t="s">
        <v>2204</v>
      </c>
      <c r="DB92" s="510" t="s">
        <v>2</v>
      </c>
      <c r="DC92" s="184">
        <f t="shared" si="12"/>
        <v>5</v>
      </c>
    </row>
    <row r="93" spans="1:107" s="184" customFormat="1" ht="19" customHeight="1" x14ac:dyDescent="0.25">
      <c r="A93" s="205">
        <v>81232</v>
      </c>
      <c r="B93" s="5">
        <v>64</v>
      </c>
      <c r="C93" s="6" t="s">
        <v>71</v>
      </c>
      <c r="D93" s="29" t="s">
        <v>6</v>
      </c>
      <c r="E93" s="27"/>
      <c r="F93" s="46"/>
      <c r="G93" s="46"/>
      <c r="H93" s="186">
        <v>6.5</v>
      </c>
      <c r="I93" s="125"/>
      <c r="J93" s="481" t="s">
        <v>6</v>
      </c>
      <c r="K93" s="482" t="s">
        <v>1909</v>
      </c>
      <c r="L93" s="60" t="s">
        <v>6</v>
      </c>
      <c r="M93" s="64" t="s">
        <v>321</v>
      </c>
      <c r="N93" s="145" t="s">
        <v>6</v>
      </c>
      <c r="O93" s="97"/>
      <c r="P93" s="213" t="s">
        <v>6</v>
      </c>
      <c r="Q93" s="125"/>
      <c r="R93" s="214">
        <v>0.39800000000000002</v>
      </c>
      <c r="S93" s="88" t="s">
        <v>1852</v>
      </c>
      <c r="T93" s="203">
        <v>5.75</v>
      </c>
      <c r="U93" s="188" t="s">
        <v>1803</v>
      </c>
      <c r="V93" s="144" t="s">
        <v>6</v>
      </c>
      <c r="W93" s="80" t="s">
        <v>429</v>
      </c>
      <c r="X93" s="85" t="s">
        <v>6</v>
      </c>
      <c r="Y93" s="88" t="s">
        <v>491</v>
      </c>
      <c r="Z93" s="91">
        <v>4</v>
      </c>
      <c r="AA93" s="92"/>
      <c r="AB93" s="91" t="s">
        <v>6</v>
      </c>
      <c r="AC93" s="92"/>
      <c r="AD93" s="96" t="s">
        <v>6</v>
      </c>
      <c r="AE93" s="92"/>
      <c r="AF93" s="46" t="s">
        <v>6</v>
      </c>
      <c r="AG93" s="45"/>
      <c r="AH93" s="91">
        <v>6</v>
      </c>
      <c r="AI93" s="92"/>
      <c r="AJ93" s="133">
        <v>6.5</v>
      </c>
      <c r="AK93" s="102" t="s">
        <v>668</v>
      </c>
      <c r="AL93" s="91" t="s">
        <v>6</v>
      </c>
      <c r="AM93" s="92"/>
      <c r="AN93" s="481">
        <v>5</v>
      </c>
      <c r="AO93" s="498"/>
      <c r="AP93" s="114" t="s">
        <v>6</v>
      </c>
      <c r="AQ93" s="92"/>
      <c r="AR93" s="481">
        <v>6</v>
      </c>
      <c r="AS93" s="498" t="s">
        <v>2012</v>
      </c>
      <c r="AT93" s="481" t="s">
        <v>6</v>
      </c>
      <c r="AU93" s="498"/>
      <c r="AV93" s="115" t="s">
        <v>6</v>
      </c>
      <c r="AW93" s="91"/>
      <c r="AX93" s="206">
        <v>6.875</v>
      </c>
      <c r="AY93" s="64"/>
      <c r="AZ93" s="91">
        <v>7</v>
      </c>
      <c r="BA93" s="64"/>
      <c r="BB93" s="119" t="s">
        <v>6</v>
      </c>
      <c r="BC93" s="91"/>
      <c r="BD93" s="124"/>
      <c r="BE93" s="125"/>
      <c r="BF93" s="130" t="s">
        <v>6</v>
      </c>
      <c r="BG93" s="92"/>
      <c r="BH93" s="114" t="s">
        <v>6</v>
      </c>
      <c r="BI93" s="91"/>
      <c r="BJ93" s="91"/>
      <c r="BK93" s="91"/>
      <c r="BL93" s="91" t="s">
        <v>6</v>
      </c>
      <c r="BM93" s="92" t="s">
        <v>972</v>
      </c>
      <c r="BN93" s="481">
        <v>5.125</v>
      </c>
      <c r="BO93" s="498"/>
      <c r="BP93" s="136" t="s">
        <v>6</v>
      </c>
      <c r="BQ93" s="201"/>
      <c r="BR93" s="150">
        <v>4.75</v>
      </c>
      <c r="BS93" s="92"/>
      <c r="BT93" s="91" t="s">
        <v>6</v>
      </c>
      <c r="BU93" s="91"/>
      <c r="BV93" s="79">
        <v>5.75</v>
      </c>
      <c r="BW93" s="91"/>
      <c r="BX93" s="505" t="s">
        <v>6</v>
      </c>
      <c r="BY93" s="498"/>
      <c r="BZ93" s="114"/>
      <c r="CA93" s="92"/>
      <c r="CB93" s="91" t="s">
        <v>6</v>
      </c>
      <c r="CC93" s="92"/>
      <c r="CD93" s="145" t="s">
        <v>6</v>
      </c>
      <c r="CE93" s="97"/>
      <c r="CF93" s="133">
        <v>6</v>
      </c>
      <c r="CG93" s="143" t="s">
        <v>1267</v>
      </c>
      <c r="CH93" s="91">
        <v>4.5</v>
      </c>
      <c r="CI93" s="92"/>
      <c r="CJ93" s="91">
        <v>7</v>
      </c>
      <c r="CK93" s="92"/>
      <c r="CL93" s="150">
        <v>6.25</v>
      </c>
      <c r="CM93" s="92"/>
      <c r="CN93" s="150">
        <v>4.7</v>
      </c>
      <c r="CO93" s="91"/>
      <c r="CP93" s="91" t="s">
        <v>6</v>
      </c>
      <c r="CQ93" s="91"/>
      <c r="CR93" s="133" t="s">
        <v>6</v>
      </c>
      <c r="CS93" s="133"/>
      <c r="CT93" s="114">
        <v>6.5</v>
      </c>
      <c r="CU93" s="92" t="s">
        <v>1491</v>
      </c>
      <c r="CV93" s="114">
        <v>6</v>
      </c>
      <c r="CW93" s="92"/>
      <c r="CX93" s="92" t="s">
        <v>6</v>
      </c>
      <c r="CY93" s="92" t="s">
        <v>2</v>
      </c>
      <c r="CZ93" s="46">
        <v>4</v>
      </c>
      <c r="DA93" s="45" t="s">
        <v>2205</v>
      </c>
      <c r="DB93" s="510" t="s">
        <v>2</v>
      </c>
      <c r="DC93" s="184">
        <f t="shared" si="12"/>
        <v>21</v>
      </c>
    </row>
    <row r="94" spans="1:107" s="184" customFormat="1" ht="19" customHeight="1" x14ac:dyDescent="0.25">
      <c r="A94" s="205">
        <v>812199</v>
      </c>
      <c r="B94" s="5">
        <v>65</v>
      </c>
      <c r="C94" s="6" t="s">
        <v>72</v>
      </c>
      <c r="D94" s="29" t="s">
        <v>6</v>
      </c>
      <c r="E94" s="27"/>
      <c r="F94" s="46"/>
      <c r="G94" s="46"/>
      <c r="H94" s="186" t="s">
        <v>6</v>
      </c>
      <c r="I94" s="125"/>
      <c r="J94" s="481" t="s">
        <v>6</v>
      </c>
      <c r="K94" s="482" t="s">
        <v>1910</v>
      </c>
      <c r="L94" s="60" t="s">
        <v>6</v>
      </c>
      <c r="M94" s="64"/>
      <c r="N94" s="145" t="s">
        <v>6</v>
      </c>
      <c r="O94" s="97"/>
      <c r="P94" s="213">
        <v>6.35</v>
      </c>
      <c r="Q94" s="125" t="s">
        <v>386</v>
      </c>
      <c r="R94" s="214">
        <v>0.39800000000000002</v>
      </c>
      <c r="S94" s="88" t="s">
        <v>1852</v>
      </c>
      <c r="T94" s="203" t="s">
        <v>6</v>
      </c>
      <c r="U94" s="188" t="s">
        <v>1804</v>
      </c>
      <c r="V94" s="144" t="s">
        <v>6</v>
      </c>
      <c r="W94" s="80" t="s">
        <v>429</v>
      </c>
      <c r="X94" s="85" t="s">
        <v>6</v>
      </c>
      <c r="Y94" s="88" t="s">
        <v>477</v>
      </c>
      <c r="Z94" s="91">
        <v>4</v>
      </c>
      <c r="AA94" s="92"/>
      <c r="AB94" s="91" t="s">
        <v>6</v>
      </c>
      <c r="AC94" s="92"/>
      <c r="AD94" s="96" t="s">
        <v>6</v>
      </c>
      <c r="AE94" s="92"/>
      <c r="AF94" s="46" t="s">
        <v>6</v>
      </c>
      <c r="AG94" s="45"/>
      <c r="AH94" s="91">
        <v>6</v>
      </c>
      <c r="AI94" s="92" t="s">
        <v>632</v>
      </c>
      <c r="AJ94" s="133" t="s">
        <v>6</v>
      </c>
      <c r="AK94" s="102"/>
      <c r="AL94" s="91" t="s">
        <v>6</v>
      </c>
      <c r="AM94" s="92"/>
      <c r="AN94" s="481" t="s">
        <v>6</v>
      </c>
      <c r="AO94" s="498"/>
      <c r="AP94" s="114" t="s">
        <v>6</v>
      </c>
      <c r="AQ94" s="92"/>
      <c r="AR94" s="481" t="s">
        <v>6</v>
      </c>
      <c r="AS94" s="498"/>
      <c r="AT94" s="481" t="s">
        <v>6</v>
      </c>
      <c r="AU94" s="498"/>
      <c r="AV94" s="115" t="s">
        <v>6</v>
      </c>
      <c r="AW94" s="91"/>
      <c r="AX94" s="206">
        <v>6.875</v>
      </c>
      <c r="AY94" s="64" t="s">
        <v>1748</v>
      </c>
      <c r="AZ94" s="91" t="s">
        <v>6</v>
      </c>
      <c r="BA94" s="64"/>
      <c r="BB94" s="119" t="s">
        <v>6</v>
      </c>
      <c r="BC94" s="91"/>
      <c r="BD94" s="124"/>
      <c r="BE94" s="125"/>
      <c r="BF94" s="130" t="s">
        <v>6</v>
      </c>
      <c r="BG94" s="92"/>
      <c r="BH94" s="114" t="s">
        <v>6</v>
      </c>
      <c r="BI94" s="91"/>
      <c r="BJ94" s="91"/>
      <c r="BK94" s="91"/>
      <c r="BL94" s="91">
        <v>6.875</v>
      </c>
      <c r="BM94" s="92" t="s">
        <v>973</v>
      </c>
      <c r="BN94" s="481">
        <v>5.125</v>
      </c>
      <c r="BO94" s="498"/>
      <c r="BP94" s="136" t="s">
        <v>6</v>
      </c>
      <c r="BQ94" s="201" t="s">
        <v>1027</v>
      </c>
      <c r="BR94" s="91" t="s">
        <v>6</v>
      </c>
      <c r="BS94" s="91"/>
      <c r="BT94" s="91" t="s">
        <v>6</v>
      </c>
      <c r="BU94" s="91"/>
      <c r="BV94" s="79">
        <v>5.75</v>
      </c>
      <c r="BW94" s="92" t="s">
        <v>1142</v>
      </c>
      <c r="BX94" s="505" t="s">
        <v>6</v>
      </c>
      <c r="BY94" s="498"/>
      <c r="BZ94" s="114"/>
      <c r="CA94" s="92"/>
      <c r="CB94" s="91" t="s">
        <v>6</v>
      </c>
      <c r="CC94" s="91"/>
      <c r="CD94" s="145" t="s">
        <v>6</v>
      </c>
      <c r="CE94" s="97"/>
      <c r="CF94" s="91" t="s">
        <v>6</v>
      </c>
      <c r="CG94" s="143"/>
      <c r="CH94" s="91">
        <v>4.5</v>
      </c>
      <c r="CI94" s="92"/>
      <c r="CJ94" s="91" t="s">
        <v>6</v>
      </c>
      <c r="CK94" s="143" t="s">
        <v>1380</v>
      </c>
      <c r="CL94" s="150">
        <v>6.25</v>
      </c>
      <c r="CM94" s="92" t="s">
        <v>1433</v>
      </c>
      <c r="CN94" s="150" t="s">
        <v>6</v>
      </c>
      <c r="CO94" s="91"/>
      <c r="CP94" s="91" t="s">
        <v>6</v>
      </c>
      <c r="CQ94" s="91"/>
      <c r="CR94" s="133" t="s">
        <v>6</v>
      </c>
      <c r="CS94" s="133"/>
      <c r="CT94" s="114">
        <v>1.5</v>
      </c>
      <c r="CU94" s="92" t="s">
        <v>1488</v>
      </c>
      <c r="CV94" s="114" t="s">
        <v>6</v>
      </c>
      <c r="CW94" s="92" t="s">
        <v>1543</v>
      </c>
      <c r="CX94" s="92" t="s">
        <v>6</v>
      </c>
      <c r="CY94" s="92"/>
      <c r="CZ94" s="46" t="s">
        <v>6</v>
      </c>
      <c r="DA94" s="45"/>
      <c r="DB94" s="510" t="s">
        <v>2</v>
      </c>
      <c r="DC94" s="184">
        <f t="shared" si="12"/>
        <v>11</v>
      </c>
    </row>
    <row r="95" spans="1:107" s="184" customFormat="1" ht="19" customHeight="1" x14ac:dyDescent="0.25">
      <c r="A95" s="205">
        <v>0</v>
      </c>
      <c r="B95" s="5">
        <v>66</v>
      </c>
      <c r="C95" s="6" t="s">
        <v>73</v>
      </c>
      <c r="D95" s="29" t="s">
        <v>6</v>
      </c>
      <c r="E95" s="27"/>
      <c r="F95" s="46"/>
      <c r="G95" s="46"/>
      <c r="H95" s="186">
        <v>6.5</v>
      </c>
      <c r="I95" s="125"/>
      <c r="J95" s="481" t="s">
        <v>6</v>
      </c>
      <c r="K95" s="482"/>
      <c r="L95" s="60" t="s">
        <v>6</v>
      </c>
      <c r="M95" s="64" t="s">
        <v>322</v>
      </c>
      <c r="N95" s="145" t="s">
        <v>6</v>
      </c>
      <c r="O95" s="97"/>
      <c r="P95" s="213">
        <v>6.35</v>
      </c>
      <c r="Q95" s="125" t="s">
        <v>387</v>
      </c>
      <c r="R95" s="214">
        <v>0.39800000000000002</v>
      </c>
      <c r="S95" s="88" t="s">
        <v>1852</v>
      </c>
      <c r="T95" s="203">
        <v>5.75</v>
      </c>
      <c r="U95" s="188"/>
      <c r="V95" s="144" t="s">
        <v>6</v>
      </c>
      <c r="W95" s="80" t="s">
        <v>438</v>
      </c>
      <c r="X95" s="85" t="s">
        <v>6</v>
      </c>
      <c r="Y95" s="88" t="s">
        <v>477</v>
      </c>
      <c r="Z95" s="91">
        <v>4</v>
      </c>
      <c r="AA95" s="92" t="s">
        <v>533</v>
      </c>
      <c r="AB95" s="91" t="s">
        <v>6</v>
      </c>
      <c r="AC95" s="92"/>
      <c r="AD95" s="96">
        <v>7</v>
      </c>
      <c r="AE95" s="92"/>
      <c r="AF95" s="46" t="s">
        <v>6</v>
      </c>
      <c r="AG95" s="45"/>
      <c r="AH95" s="91">
        <v>6</v>
      </c>
      <c r="AI95" s="92" t="s">
        <v>634</v>
      </c>
      <c r="AJ95" s="133" t="s">
        <v>6</v>
      </c>
      <c r="AK95" s="102"/>
      <c r="AL95" s="91" t="s">
        <v>295</v>
      </c>
      <c r="AM95" s="92" t="s">
        <v>713</v>
      </c>
      <c r="AN95" s="481" t="s">
        <v>6</v>
      </c>
      <c r="AO95" s="498"/>
      <c r="AP95" s="200">
        <v>6</v>
      </c>
      <c r="AQ95" s="92" t="s">
        <v>763</v>
      </c>
      <c r="AR95" s="481">
        <v>6</v>
      </c>
      <c r="AS95" s="498"/>
      <c r="AT95" s="481">
        <v>6.25</v>
      </c>
      <c r="AU95" s="498" t="s">
        <v>2045</v>
      </c>
      <c r="AV95" s="115" t="s">
        <v>6</v>
      </c>
      <c r="AW95" s="91"/>
      <c r="AX95" s="206">
        <v>6.875</v>
      </c>
      <c r="AY95" s="64"/>
      <c r="AZ95" s="79">
        <v>7</v>
      </c>
      <c r="BA95" s="64"/>
      <c r="BB95" s="119" t="s">
        <v>6</v>
      </c>
      <c r="BC95" s="91"/>
      <c r="BD95" s="124"/>
      <c r="BE95" s="125"/>
      <c r="BF95" s="130">
        <v>5.5</v>
      </c>
      <c r="BG95" s="92" t="s">
        <v>888</v>
      </c>
      <c r="BH95" s="114" t="s">
        <v>6</v>
      </c>
      <c r="BI95" s="91"/>
      <c r="BJ95" s="133">
        <v>7</v>
      </c>
      <c r="BK95" s="92" t="s">
        <v>948</v>
      </c>
      <c r="BL95" s="91">
        <v>6.875</v>
      </c>
      <c r="BM95" s="237"/>
      <c r="BN95" s="481">
        <v>5.125</v>
      </c>
      <c r="BO95" s="498" t="s">
        <v>2089</v>
      </c>
      <c r="BP95" s="260">
        <v>4</v>
      </c>
      <c r="BQ95" s="201" t="s">
        <v>1029</v>
      </c>
      <c r="BR95" s="91">
        <v>7</v>
      </c>
      <c r="BS95" s="92"/>
      <c r="BT95" s="91" t="s">
        <v>6</v>
      </c>
      <c r="BU95" s="91"/>
      <c r="BV95" s="79">
        <v>5.75</v>
      </c>
      <c r="BW95" s="91"/>
      <c r="BX95" s="505">
        <v>4.5</v>
      </c>
      <c r="BY95" s="498"/>
      <c r="BZ95" s="114"/>
      <c r="CA95" s="92"/>
      <c r="CB95" s="91">
        <v>6</v>
      </c>
      <c r="CC95" s="143" t="s">
        <v>1206</v>
      </c>
      <c r="CD95" s="145">
        <v>12</v>
      </c>
      <c r="CE95" s="97" t="s">
        <v>2364</v>
      </c>
      <c r="CF95" s="133">
        <v>11</v>
      </c>
      <c r="CG95" s="143" t="s">
        <v>1268</v>
      </c>
      <c r="CH95" s="91">
        <v>4.5</v>
      </c>
      <c r="CI95" s="92"/>
      <c r="CJ95" s="91">
        <v>7</v>
      </c>
      <c r="CK95" s="92"/>
      <c r="CL95" s="150">
        <v>6.25</v>
      </c>
      <c r="CM95" s="92"/>
      <c r="CN95" s="150" t="s">
        <v>6</v>
      </c>
      <c r="CO95" s="91"/>
      <c r="CP95" s="91" t="s">
        <v>6</v>
      </c>
      <c r="CQ95" s="91"/>
      <c r="CR95" s="133" t="s">
        <v>6</v>
      </c>
      <c r="CS95" s="133"/>
      <c r="CT95" s="153">
        <v>1.5</v>
      </c>
      <c r="CU95" s="92" t="s">
        <v>1488</v>
      </c>
      <c r="CV95" s="513">
        <v>6</v>
      </c>
      <c r="CW95" s="92" t="s">
        <v>1544</v>
      </c>
      <c r="CX95" s="92">
        <v>5</v>
      </c>
      <c r="CY95" s="92" t="s">
        <v>2324</v>
      </c>
      <c r="CZ95" s="46" t="s">
        <v>6</v>
      </c>
      <c r="DA95" s="45" t="s">
        <v>2190</v>
      </c>
      <c r="DB95" s="510" t="s">
        <v>2</v>
      </c>
      <c r="DC95" s="184">
        <f t="shared" si="12"/>
        <v>29</v>
      </c>
    </row>
    <row r="96" spans="1:107" s="184" customFormat="1" ht="19" customHeight="1" x14ac:dyDescent="0.25">
      <c r="A96" s="205" t="s">
        <v>252</v>
      </c>
      <c r="B96" s="5">
        <v>67</v>
      </c>
      <c r="C96" s="6" t="s">
        <v>74</v>
      </c>
      <c r="D96" s="29" t="s">
        <v>6</v>
      </c>
      <c r="E96" s="27"/>
      <c r="F96" s="46"/>
      <c r="G96" s="46"/>
      <c r="H96" s="186" t="s">
        <v>6</v>
      </c>
      <c r="I96" s="125"/>
      <c r="J96" s="481" t="s">
        <v>6</v>
      </c>
      <c r="K96" s="482" t="s">
        <v>1911</v>
      </c>
      <c r="L96" s="60" t="s">
        <v>6</v>
      </c>
      <c r="M96" s="64"/>
      <c r="N96" s="145" t="s">
        <v>6</v>
      </c>
      <c r="O96" s="97"/>
      <c r="P96" s="213" t="s">
        <v>6</v>
      </c>
      <c r="Q96" s="125" t="s">
        <v>388</v>
      </c>
      <c r="R96" s="214">
        <v>0.39800000000000002</v>
      </c>
      <c r="S96" s="88" t="s">
        <v>1852</v>
      </c>
      <c r="T96" s="203" t="s">
        <v>6</v>
      </c>
      <c r="U96" s="188"/>
      <c r="V96" s="144" t="s">
        <v>6</v>
      </c>
      <c r="W96" s="80" t="s">
        <v>429</v>
      </c>
      <c r="X96" s="85" t="s">
        <v>6</v>
      </c>
      <c r="Y96" s="88" t="s">
        <v>491</v>
      </c>
      <c r="Z96" s="91">
        <v>4</v>
      </c>
      <c r="AA96" s="92"/>
      <c r="AB96" s="91" t="s">
        <v>6</v>
      </c>
      <c r="AC96" s="92"/>
      <c r="AD96" s="96" t="s">
        <v>6</v>
      </c>
      <c r="AE96" s="92"/>
      <c r="AF96" s="46" t="s">
        <v>6</v>
      </c>
      <c r="AG96" s="45"/>
      <c r="AH96" s="91" t="s">
        <v>6</v>
      </c>
      <c r="AI96" s="92" t="s">
        <v>635</v>
      </c>
      <c r="AJ96" s="133" t="s">
        <v>6</v>
      </c>
      <c r="AK96" s="102"/>
      <c r="AL96" s="91" t="s">
        <v>6</v>
      </c>
      <c r="AM96" s="92"/>
      <c r="AN96" s="481" t="s">
        <v>6</v>
      </c>
      <c r="AO96" s="498"/>
      <c r="AP96" s="114" t="s">
        <v>6</v>
      </c>
      <c r="AQ96" s="92"/>
      <c r="AR96" s="481" t="s">
        <v>6</v>
      </c>
      <c r="AS96" s="498"/>
      <c r="AT96" s="481" t="s">
        <v>6</v>
      </c>
      <c r="AU96" s="498"/>
      <c r="AV96" s="115" t="s">
        <v>6</v>
      </c>
      <c r="AW96" s="91"/>
      <c r="AX96" s="206" t="s">
        <v>6</v>
      </c>
      <c r="AY96" s="64"/>
      <c r="AZ96" s="91" t="s">
        <v>6</v>
      </c>
      <c r="BA96" s="64"/>
      <c r="BB96" s="119" t="s">
        <v>6</v>
      </c>
      <c r="BC96" s="256" t="s">
        <v>841</v>
      </c>
      <c r="BD96" s="124"/>
      <c r="BE96" s="125"/>
      <c r="BF96" s="130" t="s">
        <v>6</v>
      </c>
      <c r="BG96" s="92"/>
      <c r="BH96" s="114" t="s">
        <v>6</v>
      </c>
      <c r="BI96" s="91"/>
      <c r="BJ96" s="91"/>
      <c r="BK96" s="91"/>
      <c r="BL96" s="91" t="s">
        <v>6</v>
      </c>
      <c r="BM96" s="91"/>
      <c r="BN96" s="481">
        <v>5.125</v>
      </c>
      <c r="BO96" s="498"/>
      <c r="BP96" s="136" t="s">
        <v>6</v>
      </c>
      <c r="BQ96" s="201"/>
      <c r="BR96" s="91" t="s">
        <v>6</v>
      </c>
      <c r="BS96" s="91"/>
      <c r="BT96" s="91" t="s">
        <v>6</v>
      </c>
      <c r="BU96" s="91"/>
      <c r="BV96" s="91" t="s">
        <v>6</v>
      </c>
      <c r="BW96" s="91"/>
      <c r="BX96" s="505" t="s">
        <v>6</v>
      </c>
      <c r="BY96" s="498" t="s">
        <v>2124</v>
      </c>
      <c r="BZ96" s="114" t="s">
        <v>2</v>
      </c>
      <c r="CA96" s="92"/>
      <c r="CB96" s="91" t="s">
        <v>6</v>
      </c>
      <c r="CC96" s="91"/>
      <c r="CD96" s="145" t="s">
        <v>6</v>
      </c>
      <c r="CE96" s="97"/>
      <c r="CF96" s="91" t="s">
        <v>6</v>
      </c>
      <c r="CG96" s="143"/>
      <c r="CH96" s="91">
        <v>4.5</v>
      </c>
      <c r="CI96" s="92"/>
      <c r="CJ96" s="91" t="s">
        <v>6</v>
      </c>
      <c r="CK96" s="92"/>
      <c r="CL96" s="150" t="s">
        <v>6</v>
      </c>
      <c r="CM96" s="92"/>
      <c r="CN96" s="150" t="s">
        <v>6</v>
      </c>
      <c r="CO96" s="91"/>
      <c r="CP96" s="91" t="s">
        <v>6</v>
      </c>
      <c r="CQ96" s="91"/>
      <c r="CR96" s="133" t="s">
        <v>6</v>
      </c>
      <c r="CS96" s="133"/>
      <c r="CT96" s="114">
        <v>1.5</v>
      </c>
      <c r="CU96" s="92" t="s">
        <v>1488</v>
      </c>
      <c r="CV96" s="114">
        <v>6</v>
      </c>
      <c r="CW96" s="92" t="s">
        <v>1545</v>
      </c>
      <c r="CX96" s="92" t="s">
        <v>6</v>
      </c>
      <c r="CY96" s="92"/>
      <c r="CZ96" s="46" t="s">
        <v>6</v>
      </c>
      <c r="DA96" s="45"/>
      <c r="DB96" s="510" t="s">
        <v>2</v>
      </c>
      <c r="DC96" s="184">
        <f t="shared" si="12"/>
        <v>6</v>
      </c>
    </row>
    <row r="97" spans="1:107" s="184" customFormat="1" ht="19" customHeight="1" x14ac:dyDescent="0.25">
      <c r="A97" s="205">
        <v>81143</v>
      </c>
      <c r="B97" s="5">
        <v>68</v>
      </c>
      <c r="C97" s="6" t="s">
        <v>75</v>
      </c>
      <c r="D97" s="29" t="s">
        <v>6</v>
      </c>
      <c r="E97" s="27" t="s">
        <v>265</v>
      </c>
      <c r="F97" s="46" t="s">
        <v>2</v>
      </c>
      <c r="G97" s="46"/>
      <c r="H97" s="186">
        <v>6.5</v>
      </c>
      <c r="I97" s="125"/>
      <c r="J97" s="481" t="s">
        <v>6</v>
      </c>
      <c r="K97" s="482"/>
      <c r="L97" s="60" t="s">
        <v>6</v>
      </c>
      <c r="M97" s="64" t="s">
        <v>323</v>
      </c>
      <c r="N97" s="145" t="s">
        <v>6</v>
      </c>
      <c r="O97" s="97"/>
      <c r="P97" s="213" t="s">
        <v>6</v>
      </c>
      <c r="Q97" s="125"/>
      <c r="R97" s="214">
        <v>0.39800000000000002</v>
      </c>
      <c r="S97" s="88" t="s">
        <v>1852</v>
      </c>
      <c r="T97" s="203">
        <v>5.75</v>
      </c>
      <c r="U97" s="188"/>
      <c r="V97" s="144">
        <v>6</v>
      </c>
      <c r="W97" s="80" t="s">
        <v>429</v>
      </c>
      <c r="X97" s="85" t="s">
        <v>6</v>
      </c>
      <c r="Y97" s="88" t="s">
        <v>477</v>
      </c>
      <c r="Z97" s="91">
        <v>4</v>
      </c>
      <c r="AA97" s="92"/>
      <c r="AB97" s="91" t="s">
        <v>6</v>
      </c>
      <c r="AC97" s="92"/>
      <c r="AD97" s="96" t="s">
        <v>6</v>
      </c>
      <c r="AE97" s="92"/>
      <c r="AF97" s="46" t="s">
        <v>6</v>
      </c>
      <c r="AG97" s="45"/>
      <c r="AH97" s="91">
        <v>6</v>
      </c>
      <c r="AI97" s="92"/>
      <c r="AJ97" s="133">
        <v>6.5</v>
      </c>
      <c r="AK97" s="102" t="s">
        <v>668</v>
      </c>
      <c r="AL97" s="91" t="s">
        <v>6</v>
      </c>
      <c r="AM97" s="92"/>
      <c r="AN97" s="481">
        <v>5</v>
      </c>
      <c r="AO97" s="498"/>
      <c r="AP97" s="114" t="s">
        <v>6</v>
      </c>
      <c r="AQ97" s="92"/>
      <c r="AR97" s="481" t="s">
        <v>6</v>
      </c>
      <c r="AS97" s="498"/>
      <c r="AT97" s="481" t="s">
        <v>6</v>
      </c>
      <c r="AU97" s="498"/>
      <c r="AV97" s="115" t="s">
        <v>6</v>
      </c>
      <c r="AW97" s="92" t="s">
        <v>801</v>
      </c>
      <c r="AX97" s="206" t="s">
        <v>6</v>
      </c>
      <c r="AY97" s="64"/>
      <c r="AZ97" s="91">
        <v>7</v>
      </c>
      <c r="BA97" s="64"/>
      <c r="BB97" s="119" t="s">
        <v>6</v>
      </c>
      <c r="BC97" s="91"/>
      <c r="BD97" s="124"/>
      <c r="BE97" s="125"/>
      <c r="BF97" s="130">
        <v>5.5</v>
      </c>
      <c r="BG97" s="92" t="s">
        <v>889</v>
      </c>
      <c r="BH97" s="114" t="s">
        <v>6</v>
      </c>
      <c r="BI97" s="91"/>
      <c r="BJ97" s="91"/>
      <c r="BK97" s="91"/>
      <c r="BL97" s="91" t="s">
        <v>6</v>
      </c>
      <c r="BM97" s="91"/>
      <c r="BN97" s="481">
        <v>5.125</v>
      </c>
      <c r="BO97" s="498"/>
      <c r="BP97" s="136" t="s">
        <v>6</v>
      </c>
      <c r="BQ97" s="201"/>
      <c r="BR97" s="150">
        <v>4.75</v>
      </c>
      <c r="BS97" s="92" t="s">
        <v>2</v>
      </c>
      <c r="BT97" s="91" t="s">
        <v>6</v>
      </c>
      <c r="BU97" s="92" t="s">
        <v>1101</v>
      </c>
      <c r="BV97" s="79">
        <v>5.75</v>
      </c>
      <c r="BW97" s="91"/>
      <c r="BX97" s="505" t="s">
        <v>6</v>
      </c>
      <c r="BY97" s="498"/>
      <c r="BZ97" s="114"/>
      <c r="CA97" s="92"/>
      <c r="CB97" s="91" t="s">
        <v>6</v>
      </c>
      <c r="CC97" s="91"/>
      <c r="CD97" s="145" t="s">
        <v>6</v>
      </c>
      <c r="CE97" s="97"/>
      <c r="CF97" s="91" t="s">
        <v>6</v>
      </c>
      <c r="CG97" s="143" t="s">
        <v>1269</v>
      </c>
      <c r="CH97" s="91">
        <v>4.5</v>
      </c>
      <c r="CI97" s="92"/>
      <c r="CJ97" s="91">
        <v>7</v>
      </c>
      <c r="CK97" s="92"/>
      <c r="CL97" s="150">
        <v>6.25</v>
      </c>
      <c r="CM97" s="92"/>
      <c r="CN97" s="150">
        <v>4.7</v>
      </c>
      <c r="CO97" s="91"/>
      <c r="CP97" s="91" t="s">
        <v>6</v>
      </c>
      <c r="CQ97" s="91"/>
      <c r="CR97" s="133" t="s">
        <v>6</v>
      </c>
      <c r="CS97" s="133"/>
      <c r="CT97" s="114">
        <v>6.5</v>
      </c>
      <c r="CU97" s="92" t="s">
        <v>1491</v>
      </c>
      <c r="CV97" s="114">
        <v>6</v>
      </c>
      <c r="CW97" s="92"/>
      <c r="CX97" s="92">
        <v>5</v>
      </c>
      <c r="CY97" s="92"/>
      <c r="CZ97" s="46">
        <v>4</v>
      </c>
      <c r="DA97" s="45" t="s">
        <v>2206</v>
      </c>
      <c r="DB97" s="510" t="s">
        <v>2</v>
      </c>
      <c r="DC97" s="184">
        <f t="shared" si="12"/>
        <v>21</v>
      </c>
    </row>
    <row r="98" spans="1:107" s="184" customFormat="1" ht="19" customHeight="1" x14ac:dyDescent="0.25">
      <c r="A98" s="205">
        <v>56179</v>
      </c>
      <c r="B98" s="5">
        <v>69</v>
      </c>
      <c r="C98" s="6" t="s">
        <v>76</v>
      </c>
      <c r="D98" s="29" t="s">
        <v>6</v>
      </c>
      <c r="E98" s="27"/>
      <c r="F98" s="46"/>
      <c r="G98" s="46"/>
      <c r="H98" s="186">
        <v>6.5</v>
      </c>
      <c r="I98" s="125"/>
      <c r="J98" s="481" t="s">
        <v>6</v>
      </c>
      <c r="K98" s="482"/>
      <c r="L98" s="60" t="s">
        <v>6</v>
      </c>
      <c r="M98" s="64"/>
      <c r="N98" s="145" t="s">
        <v>6</v>
      </c>
      <c r="O98" s="97"/>
      <c r="P98" s="213">
        <v>6.35</v>
      </c>
      <c r="Q98" s="125"/>
      <c r="R98" s="214">
        <v>0.39800000000000002</v>
      </c>
      <c r="S98" s="88" t="s">
        <v>1852</v>
      </c>
      <c r="T98" s="203">
        <v>5.75</v>
      </c>
      <c r="U98" s="188"/>
      <c r="V98" s="144" t="s">
        <v>6</v>
      </c>
      <c r="W98" s="80" t="s">
        <v>439</v>
      </c>
      <c r="X98" s="85" t="s">
        <v>6</v>
      </c>
      <c r="Y98" s="88" t="s">
        <v>477</v>
      </c>
      <c r="Z98" s="91">
        <v>4</v>
      </c>
      <c r="AA98" s="92"/>
      <c r="AB98" s="91" t="s">
        <v>6</v>
      </c>
      <c r="AC98" s="92"/>
      <c r="AD98" s="96" t="s">
        <v>6</v>
      </c>
      <c r="AE98" s="92"/>
      <c r="AF98" s="46" t="s">
        <v>6</v>
      </c>
      <c r="AG98" s="45"/>
      <c r="AH98" s="91">
        <v>6</v>
      </c>
      <c r="AI98" s="92"/>
      <c r="AJ98" s="212">
        <v>6.5</v>
      </c>
      <c r="AK98" s="102" t="s">
        <v>683</v>
      </c>
      <c r="AL98" s="91" t="s">
        <v>6</v>
      </c>
      <c r="AM98" s="92"/>
      <c r="AN98" s="481" t="s">
        <v>6</v>
      </c>
      <c r="AO98" s="498"/>
      <c r="AP98" s="114" t="s">
        <v>6</v>
      </c>
      <c r="AQ98" s="92"/>
      <c r="AR98" s="481" t="s">
        <v>6</v>
      </c>
      <c r="AS98" s="498"/>
      <c r="AT98" s="481" t="s">
        <v>6</v>
      </c>
      <c r="AU98" s="498"/>
      <c r="AV98" s="115" t="s">
        <v>6</v>
      </c>
      <c r="AW98" s="91"/>
      <c r="AX98" s="206">
        <v>6.875</v>
      </c>
      <c r="AY98" s="64" t="s">
        <v>1749</v>
      </c>
      <c r="AZ98" s="91" t="s">
        <v>6</v>
      </c>
      <c r="BA98" s="211" t="s">
        <v>1708</v>
      </c>
      <c r="BB98" s="119" t="s">
        <v>6</v>
      </c>
      <c r="BC98" s="91"/>
      <c r="BD98" s="124"/>
      <c r="BE98" s="125"/>
      <c r="BF98" s="261">
        <v>5.5</v>
      </c>
      <c r="BG98" s="92" t="s">
        <v>890</v>
      </c>
      <c r="BH98" s="114" t="s">
        <v>6</v>
      </c>
      <c r="BI98" s="91"/>
      <c r="BJ98" s="91"/>
      <c r="BK98" s="91"/>
      <c r="BL98" s="91">
        <v>6.875</v>
      </c>
      <c r="BM98" s="91"/>
      <c r="BN98" s="481">
        <v>5.125</v>
      </c>
      <c r="BO98" s="498"/>
      <c r="BP98" s="136">
        <v>4</v>
      </c>
      <c r="BQ98" s="201"/>
      <c r="BR98" s="150">
        <v>4.75</v>
      </c>
      <c r="BS98" s="91"/>
      <c r="BT98" s="91" t="s">
        <v>6</v>
      </c>
      <c r="BU98" s="91"/>
      <c r="BV98" s="79">
        <v>5.75</v>
      </c>
      <c r="BW98" s="92" t="s">
        <v>1143</v>
      </c>
      <c r="BX98" s="505" t="s">
        <v>6</v>
      </c>
      <c r="BY98" s="498"/>
      <c r="BZ98" s="114"/>
      <c r="CA98" s="92"/>
      <c r="CB98" s="91" t="s">
        <v>6</v>
      </c>
      <c r="CC98" s="92" t="s">
        <v>1207</v>
      </c>
      <c r="CD98" s="145" t="s">
        <v>6</v>
      </c>
      <c r="CE98" s="97"/>
      <c r="CF98" s="91" t="s">
        <v>6</v>
      </c>
      <c r="CG98" s="143"/>
      <c r="CH98" s="91">
        <v>4.5</v>
      </c>
      <c r="CI98" s="92"/>
      <c r="CJ98" s="91" t="s">
        <v>6</v>
      </c>
      <c r="CK98" s="140" t="s">
        <v>1381</v>
      </c>
      <c r="CL98" s="150">
        <v>6.25</v>
      </c>
      <c r="CM98" s="92"/>
      <c r="CN98" s="150" t="s">
        <v>6</v>
      </c>
      <c r="CO98" s="92" t="s">
        <v>1624</v>
      </c>
      <c r="CP98" s="91" t="s">
        <v>6</v>
      </c>
      <c r="CQ98" s="91"/>
      <c r="CR98" s="133" t="s">
        <v>6</v>
      </c>
      <c r="CS98" s="133"/>
      <c r="CT98" s="114">
        <v>6.5</v>
      </c>
      <c r="CU98" s="92" t="s">
        <v>1491</v>
      </c>
      <c r="CV98" s="114">
        <v>6</v>
      </c>
      <c r="CW98" s="92"/>
      <c r="CX98" s="92">
        <v>5</v>
      </c>
      <c r="CY98" s="92"/>
      <c r="CZ98" s="46" t="s">
        <v>6</v>
      </c>
      <c r="DA98" s="45" t="s">
        <v>2207</v>
      </c>
      <c r="DB98" s="510" t="s">
        <v>2</v>
      </c>
      <c r="DC98" s="184">
        <f t="shared" si="12"/>
        <v>19</v>
      </c>
    </row>
    <row r="99" spans="1:107" s="184" customFormat="1" ht="19" customHeight="1" x14ac:dyDescent="0.25">
      <c r="A99" s="205">
        <v>541213</v>
      </c>
      <c r="B99" s="5">
        <v>70</v>
      </c>
      <c r="C99" s="6" t="s">
        <v>77</v>
      </c>
      <c r="D99" s="29" t="s">
        <v>6</v>
      </c>
      <c r="E99" s="27"/>
      <c r="F99" s="46"/>
      <c r="G99" s="46"/>
      <c r="H99" s="186" t="s">
        <v>6</v>
      </c>
      <c r="I99" s="125"/>
      <c r="J99" s="481" t="s">
        <v>6</v>
      </c>
      <c r="K99" s="482"/>
      <c r="L99" s="60" t="s">
        <v>6</v>
      </c>
      <c r="M99" s="64"/>
      <c r="N99" s="145" t="s">
        <v>6</v>
      </c>
      <c r="O99" s="97"/>
      <c r="P99" s="213" t="s">
        <v>6</v>
      </c>
      <c r="Q99" s="125"/>
      <c r="R99" s="214">
        <v>0.39800000000000002</v>
      </c>
      <c r="S99" s="88" t="s">
        <v>1852</v>
      </c>
      <c r="T99" s="203" t="s">
        <v>6</v>
      </c>
      <c r="U99" s="188"/>
      <c r="V99" s="144" t="s">
        <v>6</v>
      </c>
      <c r="W99" s="80" t="s">
        <v>429</v>
      </c>
      <c r="X99" s="85" t="s">
        <v>6</v>
      </c>
      <c r="Y99" s="88" t="s">
        <v>477</v>
      </c>
      <c r="Z99" s="91">
        <v>4</v>
      </c>
      <c r="AA99" s="92"/>
      <c r="AB99" s="91" t="s">
        <v>6</v>
      </c>
      <c r="AC99" s="92"/>
      <c r="AD99" s="96" t="s">
        <v>6</v>
      </c>
      <c r="AE99" s="92"/>
      <c r="AF99" s="46" t="s">
        <v>6</v>
      </c>
      <c r="AG99" s="45"/>
      <c r="AH99" s="91" t="s">
        <v>6</v>
      </c>
      <c r="AI99" s="92"/>
      <c r="AJ99" s="133" t="s">
        <v>6</v>
      </c>
      <c r="AK99" s="102"/>
      <c r="AL99" s="91" t="s">
        <v>6</v>
      </c>
      <c r="AM99" s="92"/>
      <c r="AN99" s="481" t="s">
        <v>6</v>
      </c>
      <c r="AO99" s="498"/>
      <c r="AP99" s="114" t="s">
        <v>6</v>
      </c>
      <c r="AQ99" s="92"/>
      <c r="AR99" s="481" t="s">
        <v>6</v>
      </c>
      <c r="AS99" s="498"/>
      <c r="AT99" s="481" t="s">
        <v>6</v>
      </c>
      <c r="AU99" s="498"/>
      <c r="AV99" s="115" t="s">
        <v>6</v>
      </c>
      <c r="AW99" s="92"/>
      <c r="AX99" s="206" t="s">
        <v>6</v>
      </c>
      <c r="AY99" s="64"/>
      <c r="AZ99" s="91" t="s">
        <v>6</v>
      </c>
      <c r="BA99" s="64"/>
      <c r="BB99" s="119" t="s">
        <v>6</v>
      </c>
      <c r="BC99" s="92"/>
      <c r="BD99" s="124"/>
      <c r="BE99" s="125"/>
      <c r="BF99" s="130" t="s">
        <v>6</v>
      </c>
      <c r="BG99" s="92"/>
      <c r="BH99" s="114" t="s">
        <v>6</v>
      </c>
      <c r="BI99" s="92"/>
      <c r="BJ99" s="91"/>
      <c r="BK99" s="91"/>
      <c r="BL99" s="91" t="s">
        <v>6</v>
      </c>
      <c r="BM99" s="92"/>
      <c r="BN99" s="481">
        <v>5.125</v>
      </c>
      <c r="BO99" s="498"/>
      <c r="BP99" s="136" t="s">
        <v>6</v>
      </c>
      <c r="BQ99" s="201"/>
      <c r="BR99" s="91" t="s">
        <v>6</v>
      </c>
      <c r="BS99" s="92"/>
      <c r="BT99" s="91" t="s">
        <v>6</v>
      </c>
      <c r="BU99" s="92"/>
      <c r="BV99" s="91" t="s">
        <v>6</v>
      </c>
      <c r="BW99" s="92"/>
      <c r="BX99" s="505" t="s">
        <v>6</v>
      </c>
      <c r="BY99" s="498"/>
      <c r="BZ99" s="114"/>
      <c r="CA99" s="92"/>
      <c r="CB99" s="91" t="s">
        <v>6</v>
      </c>
      <c r="CC99" s="92"/>
      <c r="CD99" s="145" t="s">
        <v>6</v>
      </c>
      <c r="CE99" s="97"/>
      <c r="CF99" s="91" t="s">
        <v>6</v>
      </c>
      <c r="CG99" s="143"/>
      <c r="CH99" s="91">
        <v>4.5</v>
      </c>
      <c r="CI99" s="92"/>
      <c r="CJ99" s="91" t="s">
        <v>6</v>
      </c>
      <c r="CK99" s="92"/>
      <c r="CL99" s="150" t="s">
        <v>6</v>
      </c>
      <c r="CM99" s="92"/>
      <c r="CN99" s="150" t="s">
        <v>6</v>
      </c>
      <c r="CO99" s="92"/>
      <c r="CP99" s="91" t="s">
        <v>6</v>
      </c>
      <c r="CQ99" s="92"/>
      <c r="CR99" s="133" t="s">
        <v>6</v>
      </c>
      <c r="CS99" s="64"/>
      <c r="CT99" s="153">
        <v>1.5</v>
      </c>
      <c r="CU99" s="92" t="s">
        <v>1488</v>
      </c>
      <c r="CV99" s="114">
        <v>6</v>
      </c>
      <c r="CW99" s="92" t="s">
        <v>1546</v>
      </c>
      <c r="CX99" s="92" t="s">
        <v>6</v>
      </c>
      <c r="CY99" s="92"/>
      <c r="CZ99" s="46" t="s">
        <v>6</v>
      </c>
      <c r="DA99" s="45" t="s">
        <v>2208</v>
      </c>
      <c r="DB99" s="510" t="s">
        <v>2</v>
      </c>
      <c r="DC99" s="184">
        <f t="shared" si="12"/>
        <v>6</v>
      </c>
    </row>
    <row r="100" spans="1:107" s="184" customFormat="1" ht="19" customHeight="1" x14ac:dyDescent="0.25">
      <c r="A100" s="205">
        <v>53222</v>
      </c>
      <c r="B100" s="5">
        <v>71</v>
      </c>
      <c r="C100" s="6" t="s">
        <v>78</v>
      </c>
      <c r="D100" s="29">
        <v>2</v>
      </c>
      <c r="E100" s="27" t="s">
        <v>266</v>
      </c>
      <c r="F100" s="46" t="s">
        <v>2</v>
      </c>
      <c r="G100" s="46"/>
      <c r="H100" s="186">
        <v>7.5</v>
      </c>
      <c r="I100" s="125" t="s">
        <v>1656</v>
      </c>
      <c r="J100" s="481">
        <v>5.6</v>
      </c>
      <c r="K100" s="482" t="s">
        <v>1903</v>
      </c>
      <c r="L100" s="60">
        <v>7.25</v>
      </c>
      <c r="M100" s="64" t="s">
        <v>324</v>
      </c>
      <c r="N100" s="145">
        <v>2.9</v>
      </c>
      <c r="O100" s="97"/>
      <c r="P100" s="213">
        <v>6.35</v>
      </c>
      <c r="Q100" s="125"/>
      <c r="R100" s="214">
        <v>0.29870000000000002</v>
      </c>
      <c r="S100" s="88" t="s">
        <v>1861</v>
      </c>
      <c r="T100" s="203">
        <v>5.75</v>
      </c>
      <c r="U100" s="188"/>
      <c r="V100" s="144">
        <v>6</v>
      </c>
      <c r="W100" s="80" t="s">
        <v>429</v>
      </c>
      <c r="X100" s="85">
        <v>4</v>
      </c>
      <c r="Y100" s="88"/>
      <c r="Z100" s="91">
        <v>4</v>
      </c>
      <c r="AA100" s="92"/>
      <c r="AB100" s="91">
        <v>6</v>
      </c>
      <c r="AC100" s="92"/>
      <c r="AD100" s="96" t="s">
        <v>295</v>
      </c>
      <c r="AE100" s="92" t="s">
        <v>575</v>
      </c>
      <c r="AF100" s="46">
        <v>7</v>
      </c>
      <c r="AG100" s="45"/>
      <c r="AH100" s="91">
        <v>6</v>
      </c>
      <c r="AI100" s="92"/>
      <c r="AJ100" s="133">
        <v>6.5</v>
      </c>
      <c r="AK100" s="102" t="s">
        <v>668</v>
      </c>
      <c r="AL100" s="91">
        <v>6</v>
      </c>
      <c r="AM100" s="92" t="s">
        <v>714</v>
      </c>
      <c r="AN100" s="481">
        <v>5</v>
      </c>
      <c r="AO100" s="498"/>
      <c r="AP100" s="114" t="s">
        <v>6</v>
      </c>
      <c r="AQ100" s="92"/>
      <c r="AR100" s="481">
        <v>6</v>
      </c>
      <c r="AS100" s="498"/>
      <c r="AT100" s="481" t="s">
        <v>6</v>
      </c>
      <c r="AU100" s="498" t="s">
        <v>2046</v>
      </c>
      <c r="AV100" s="215">
        <v>6</v>
      </c>
      <c r="AW100" s="92" t="s">
        <v>802</v>
      </c>
      <c r="AX100" s="262">
        <v>6.875</v>
      </c>
      <c r="AY100" s="173" t="s">
        <v>1750</v>
      </c>
      <c r="AZ100" s="91">
        <v>7</v>
      </c>
      <c r="BA100" s="64"/>
      <c r="BB100" s="119" t="s">
        <v>6</v>
      </c>
      <c r="BC100" s="92" t="s">
        <v>842</v>
      </c>
      <c r="BD100" s="124" t="s">
        <v>2</v>
      </c>
      <c r="BE100" s="125"/>
      <c r="BF100" s="130">
        <v>5.5</v>
      </c>
      <c r="BG100" s="92"/>
      <c r="BH100" s="154">
        <v>6.85</v>
      </c>
      <c r="BI100" s="92" t="s">
        <v>930</v>
      </c>
      <c r="BJ100" s="91" t="s">
        <v>2</v>
      </c>
      <c r="BK100" s="91"/>
      <c r="BL100" s="91" t="s">
        <v>6</v>
      </c>
      <c r="BM100" s="92"/>
      <c r="BN100" s="481">
        <v>5.125</v>
      </c>
      <c r="BO100" s="498"/>
      <c r="BP100" s="136">
        <v>4</v>
      </c>
      <c r="BQ100" s="201"/>
      <c r="BR100" s="150">
        <v>4.75</v>
      </c>
      <c r="BS100" s="92"/>
      <c r="BT100" s="91">
        <v>5</v>
      </c>
      <c r="BU100" s="92" t="s">
        <v>1102</v>
      </c>
      <c r="BV100" s="79">
        <v>5.75</v>
      </c>
      <c r="BW100" s="92"/>
      <c r="BX100" s="505">
        <v>4.5</v>
      </c>
      <c r="BY100" s="498"/>
      <c r="BZ100" s="114"/>
      <c r="CA100" s="92"/>
      <c r="CB100" s="91">
        <v>6</v>
      </c>
      <c r="CC100" s="92"/>
      <c r="CD100" s="145" t="s">
        <v>6</v>
      </c>
      <c r="CE100" s="97"/>
      <c r="CF100" s="91">
        <v>6</v>
      </c>
      <c r="CG100" s="92"/>
      <c r="CH100" s="91">
        <v>4.5</v>
      </c>
      <c r="CI100" s="92"/>
      <c r="CJ100" s="91">
        <v>7</v>
      </c>
      <c r="CK100" s="92"/>
      <c r="CL100" s="150">
        <v>6.25</v>
      </c>
      <c r="CM100" s="92"/>
      <c r="CN100" s="150">
        <v>4.7</v>
      </c>
      <c r="CO100" s="92"/>
      <c r="CP100" s="91" t="s">
        <v>6</v>
      </c>
      <c r="CQ100" s="92"/>
      <c r="CR100" s="133">
        <v>5.3</v>
      </c>
      <c r="CS100" s="64"/>
      <c r="CT100" s="114">
        <v>6.5</v>
      </c>
      <c r="CU100" s="92" t="s">
        <v>1491</v>
      </c>
      <c r="CV100" s="114">
        <v>6</v>
      </c>
      <c r="CW100" s="92"/>
      <c r="CX100" s="92">
        <v>5</v>
      </c>
      <c r="CY100" s="92"/>
      <c r="CZ100" s="46">
        <v>4</v>
      </c>
      <c r="DA100" s="45" t="s">
        <v>2209</v>
      </c>
      <c r="DB100" s="510" t="s">
        <v>2</v>
      </c>
      <c r="DC100" s="184">
        <f t="shared" si="12"/>
        <v>40</v>
      </c>
    </row>
    <row r="101" spans="1:107" s="184" customFormat="1" ht="19" customHeight="1" x14ac:dyDescent="0.25">
      <c r="A101" s="205">
        <v>56199</v>
      </c>
      <c r="B101" s="5">
        <v>72</v>
      </c>
      <c r="C101" s="6" t="s">
        <v>79</v>
      </c>
      <c r="D101" s="29" t="s">
        <v>6</v>
      </c>
      <c r="E101" s="27"/>
      <c r="F101" s="46"/>
      <c r="G101" s="46"/>
      <c r="H101" s="186" t="s">
        <v>6</v>
      </c>
      <c r="I101" s="125"/>
      <c r="J101" s="481" t="s">
        <v>6</v>
      </c>
      <c r="K101" s="482"/>
      <c r="L101" s="60" t="s">
        <v>6</v>
      </c>
      <c r="M101" s="64" t="s">
        <v>325</v>
      </c>
      <c r="N101" s="145" t="s">
        <v>6</v>
      </c>
      <c r="O101" s="97"/>
      <c r="P101" s="213" t="s">
        <v>6</v>
      </c>
      <c r="Q101" s="125"/>
      <c r="R101" s="214">
        <v>0.39800000000000002</v>
      </c>
      <c r="S101" s="88" t="s">
        <v>1852</v>
      </c>
      <c r="T101" s="203" t="s">
        <v>6</v>
      </c>
      <c r="U101" s="188"/>
      <c r="V101" s="144" t="s">
        <v>6</v>
      </c>
      <c r="W101" s="80" t="s">
        <v>429</v>
      </c>
      <c r="X101" s="85" t="s">
        <v>6</v>
      </c>
      <c r="Y101" s="88" t="s">
        <v>477</v>
      </c>
      <c r="Z101" s="91">
        <v>4</v>
      </c>
      <c r="AA101" s="92"/>
      <c r="AB101" s="91" t="s">
        <v>6</v>
      </c>
      <c r="AC101" s="92" t="s">
        <v>555</v>
      </c>
      <c r="AD101" s="96" t="s">
        <v>6</v>
      </c>
      <c r="AE101" s="92"/>
      <c r="AF101" s="46">
        <v>7</v>
      </c>
      <c r="AG101" s="45"/>
      <c r="AH101" s="91">
        <v>6</v>
      </c>
      <c r="AI101" s="92"/>
      <c r="AJ101" s="133">
        <v>6.5</v>
      </c>
      <c r="AK101" s="102" t="s">
        <v>668</v>
      </c>
      <c r="AL101" s="91" t="s">
        <v>6</v>
      </c>
      <c r="AM101" s="92"/>
      <c r="AN101" s="481" t="s">
        <v>6</v>
      </c>
      <c r="AO101" s="498" t="s">
        <v>1981</v>
      </c>
      <c r="AP101" s="114" t="s">
        <v>6</v>
      </c>
      <c r="AQ101" s="92"/>
      <c r="AR101" s="481" t="s">
        <v>6</v>
      </c>
      <c r="AS101" s="498" t="s">
        <v>2013</v>
      </c>
      <c r="AT101" s="481" t="s">
        <v>6</v>
      </c>
      <c r="AU101" s="498"/>
      <c r="AV101" s="115">
        <v>6</v>
      </c>
      <c r="AW101" s="92"/>
      <c r="AX101" s="206" t="s">
        <v>6</v>
      </c>
      <c r="AY101" s="173" t="s">
        <v>1751</v>
      </c>
      <c r="AZ101" s="91" t="s">
        <v>6</v>
      </c>
      <c r="BA101" s="64"/>
      <c r="BB101" s="119" t="s">
        <v>6</v>
      </c>
      <c r="BC101" s="91"/>
      <c r="BD101" s="124"/>
      <c r="BE101" s="125"/>
      <c r="BF101" s="130">
        <v>5.5</v>
      </c>
      <c r="BG101" s="92"/>
      <c r="BH101" s="114" t="s">
        <v>6</v>
      </c>
      <c r="BI101" s="91"/>
      <c r="BJ101" s="91"/>
      <c r="BK101" s="91"/>
      <c r="BL101" s="91" t="s">
        <v>6</v>
      </c>
      <c r="BM101" s="92" t="s">
        <v>974</v>
      </c>
      <c r="BN101" s="481">
        <v>5.125</v>
      </c>
      <c r="BO101" s="498"/>
      <c r="BP101" s="220">
        <v>4</v>
      </c>
      <c r="BQ101" s="201"/>
      <c r="BR101" s="150">
        <v>4.75</v>
      </c>
      <c r="BS101" s="91"/>
      <c r="BT101" s="91" t="s">
        <v>6</v>
      </c>
      <c r="BU101" s="92" t="s">
        <v>1103</v>
      </c>
      <c r="BV101" s="91" t="s">
        <v>6</v>
      </c>
      <c r="BW101" s="92" t="s">
        <v>1144</v>
      </c>
      <c r="BX101" s="505" t="s">
        <v>6</v>
      </c>
      <c r="BY101" s="498" t="s">
        <v>2125</v>
      </c>
      <c r="BZ101" s="114" t="s">
        <v>2</v>
      </c>
      <c r="CA101" s="92"/>
      <c r="CB101" s="91">
        <v>6</v>
      </c>
      <c r="CC101" s="91"/>
      <c r="CD101" s="145" t="s">
        <v>6</v>
      </c>
      <c r="CE101" s="97"/>
      <c r="CF101" s="91" t="s">
        <v>6</v>
      </c>
      <c r="CG101" s="143"/>
      <c r="CH101" s="91">
        <v>4.5</v>
      </c>
      <c r="CI101" s="92"/>
      <c r="CJ101" s="91" t="s">
        <v>6</v>
      </c>
      <c r="CK101" s="143" t="s">
        <v>1382</v>
      </c>
      <c r="CL101" s="207" t="s">
        <v>6</v>
      </c>
      <c r="CM101" s="92" t="s">
        <v>1434</v>
      </c>
      <c r="CN101" s="150" t="s">
        <v>6</v>
      </c>
      <c r="CO101" s="92" t="s">
        <v>1625</v>
      </c>
      <c r="CP101" s="91" t="s">
        <v>6</v>
      </c>
      <c r="CQ101" s="91"/>
      <c r="CR101" s="133" t="s">
        <v>6</v>
      </c>
      <c r="CS101" s="133"/>
      <c r="CT101" s="114">
        <v>6.5</v>
      </c>
      <c r="CU101" s="92" t="s">
        <v>1491</v>
      </c>
      <c r="CV101" s="114">
        <v>6</v>
      </c>
      <c r="CW101" s="92"/>
      <c r="CX101" s="92">
        <v>5</v>
      </c>
      <c r="CY101" s="92" t="s">
        <v>2290</v>
      </c>
      <c r="CZ101" s="46">
        <v>4</v>
      </c>
      <c r="DA101" s="45" t="s">
        <v>2210</v>
      </c>
      <c r="DB101" s="510" t="s">
        <v>2</v>
      </c>
      <c r="DC101" s="184">
        <f t="shared" si="12"/>
        <v>16</v>
      </c>
    </row>
    <row r="102" spans="1:107" s="184" customFormat="1" ht="19" customHeight="1" x14ac:dyDescent="0.25">
      <c r="A102" s="205"/>
      <c r="B102" s="5"/>
      <c r="C102" s="10"/>
      <c r="D102" s="29"/>
      <c r="E102" s="27"/>
      <c r="F102" s="46"/>
      <c r="G102" s="46"/>
      <c r="H102" s="186"/>
      <c r="I102" s="125"/>
      <c r="J102" s="481"/>
      <c r="K102" s="482"/>
      <c r="L102" s="60"/>
      <c r="M102" s="64"/>
      <c r="N102" s="145"/>
      <c r="O102" s="97"/>
      <c r="P102" s="199"/>
      <c r="Q102" s="125"/>
      <c r="R102" s="181"/>
      <c r="S102" s="88"/>
      <c r="T102" s="203"/>
      <c r="U102" s="188"/>
      <c r="V102" s="79"/>
      <c r="W102" s="80"/>
      <c r="X102" s="85"/>
      <c r="Y102" s="88"/>
      <c r="Z102" s="91"/>
      <c r="AA102" s="92"/>
      <c r="AB102" s="91"/>
      <c r="AC102" s="92"/>
      <c r="AD102" s="96" t="s">
        <v>2</v>
      </c>
      <c r="AE102" s="92"/>
      <c r="AF102" s="46"/>
      <c r="AG102" s="45"/>
      <c r="AH102" s="91"/>
      <c r="AI102" s="92"/>
      <c r="AJ102" s="133"/>
      <c r="AK102" s="102"/>
      <c r="AL102" s="91"/>
      <c r="AM102" s="92"/>
      <c r="AN102" s="481"/>
      <c r="AO102" s="498"/>
      <c r="AP102" s="114"/>
      <c r="AQ102" s="92"/>
      <c r="AR102" s="481"/>
      <c r="AS102" s="498"/>
      <c r="AT102" s="481"/>
      <c r="AU102" s="498"/>
      <c r="AV102" s="115"/>
      <c r="AW102" s="92"/>
      <c r="AX102" s="168"/>
      <c r="AY102" s="64"/>
      <c r="AZ102" s="91"/>
      <c r="BA102" s="64"/>
      <c r="BB102" s="119"/>
      <c r="BC102" s="92"/>
      <c r="BD102" s="124"/>
      <c r="BE102" s="125"/>
      <c r="BF102" s="130"/>
      <c r="BG102" s="92"/>
      <c r="BH102" s="114"/>
      <c r="BI102" s="92"/>
      <c r="BJ102" s="91"/>
      <c r="BK102" s="91"/>
      <c r="BL102" s="91"/>
      <c r="BM102" s="92"/>
      <c r="BN102" s="481"/>
      <c r="BO102" s="498"/>
      <c r="BP102" s="136"/>
      <c r="BQ102" s="201"/>
      <c r="BR102" s="91"/>
      <c r="BS102" s="92"/>
      <c r="BT102" s="91"/>
      <c r="BU102" s="92"/>
      <c r="BV102" s="91"/>
      <c r="BW102" s="92"/>
      <c r="BX102" s="505"/>
      <c r="BY102" s="498"/>
      <c r="BZ102" s="114"/>
      <c r="CA102" s="92"/>
      <c r="CB102" s="91"/>
      <c r="CC102" s="92"/>
      <c r="CD102" s="145"/>
      <c r="CE102" s="97"/>
      <c r="CF102" s="91"/>
      <c r="CG102" s="143"/>
      <c r="CH102" s="91"/>
      <c r="CI102" s="92"/>
      <c r="CJ102" s="91"/>
      <c r="CK102" s="92"/>
      <c r="CL102" s="150"/>
      <c r="CM102" s="92"/>
      <c r="CN102" s="150"/>
      <c r="CO102" s="92"/>
      <c r="CP102" s="91"/>
      <c r="CQ102" s="92"/>
      <c r="CR102" s="133"/>
      <c r="CS102" s="64"/>
      <c r="CT102" s="114"/>
      <c r="CU102" s="92"/>
      <c r="CV102" s="114"/>
      <c r="CW102" s="92"/>
      <c r="CX102" s="92"/>
      <c r="CY102" s="92"/>
      <c r="CZ102" s="46"/>
      <c r="DA102" s="45"/>
    </row>
    <row r="103" spans="1:107" s="25" customFormat="1" ht="19" customHeight="1" x14ac:dyDescent="0.25">
      <c r="A103" s="377"/>
      <c r="B103" s="343"/>
      <c r="C103" s="344" t="s">
        <v>80</v>
      </c>
      <c r="D103" s="345" t="s">
        <v>296</v>
      </c>
      <c r="E103" s="346"/>
      <c r="F103" s="151" t="s">
        <v>296</v>
      </c>
      <c r="G103" s="151"/>
      <c r="H103" s="151" t="s">
        <v>296</v>
      </c>
      <c r="I103" s="353"/>
      <c r="J103" s="485" t="s">
        <v>296</v>
      </c>
      <c r="K103" s="484"/>
      <c r="L103" s="378" t="s">
        <v>296</v>
      </c>
      <c r="M103" s="366"/>
      <c r="N103" s="375" t="s">
        <v>296</v>
      </c>
      <c r="O103" s="169"/>
      <c r="P103" s="352" t="s">
        <v>296</v>
      </c>
      <c r="Q103" s="353"/>
      <c r="R103" s="352" t="s">
        <v>296</v>
      </c>
      <c r="S103" s="349"/>
      <c r="T103" s="352" t="s">
        <v>296</v>
      </c>
      <c r="U103" s="356"/>
      <c r="V103" s="352" t="s">
        <v>296</v>
      </c>
      <c r="W103" s="358"/>
      <c r="X103" s="352" t="s">
        <v>296</v>
      </c>
      <c r="Y103" s="349"/>
      <c r="Z103" s="352" t="s">
        <v>296</v>
      </c>
      <c r="AA103" s="142"/>
      <c r="AB103" s="352" t="s">
        <v>296</v>
      </c>
      <c r="AC103" s="142"/>
      <c r="AD103" s="361" t="s">
        <v>296</v>
      </c>
      <c r="AE103" s="142"/>
      <c r="AF103" s="361" t="s">
        <v>296</v>
      </c>
      <c r="AG103" s="55"/>
      <c r="AH103" s="361" t="s">
        <v>296</v>
      </c>
      <c r="AI103" s="142"/>
      <c r="AJ103" s="361" t="s">
        <v>296</v>
      </c>
      <c r="AK103" s="104"/>
      <c r="AL103" s="361" t="s">
        <v>296</v>
      </c>
      <c r="AM103" s="142"/>
      <c r="AN103" s="501" t="s">
        <v>296</v>
      </c>
      <c r="AO103" s="497"/>
      <c r="AP103" s="361" t="s">
        <v>296</v>
      </c>
      <c r="AQ103" s="142"/>
      <c r="AR103" s="485" t="s">
        <v>296</v>
      </c>
      <c r="AS103" s="497"/>
      <c r="AT103" s="485" t="s">
        <v>296</v>
      </c>
      <c r="AU103" s="497"/>
      <c r="AV103" s="361" t="s">
        <v>296</v>
      </c>
      <c r="AW103" s="142"/>
      <c r="AX103" s="361" t="s">
        <v>296</v>
      </c>
      <c r="AY103" s="366"/>
      <c r="AZ103" s="359" t="s">
        <v>296</v>
      </c>
      <c r="BA103" s="366"/>
      <c r="BB103" s="361" t="s">
        <v>296</v>
      </c>
      <c r="BC103" s="142"/>
      <c r="BD103" s="359" t="s">
        <v>296</v>
      </c>
      <c r="BE103" s="353"/>
      <c r="BF103" s="359" t="s">
        <v>296</v>
      </c>
      <c r="BG103" s="142"/>
      <c r="BH103" s="361" t="s">
        <v>296</v>
      </c>
      <c r="BI103" s="142"/>
      <c r="BJ103" s="359" t="s">
        <v>296</v>
      </c>
      <c r="BK103" s="360"/>
      <c r="BL103" s="361" t="s">
        <v>296</v>
      </c>
      <c r="BM103" s="142"/>
      <c r="BN103" s="485" t="s">
        <v>296</v>
      </c>
      <c r="BO103" s="497"/>
      <c r="BP103" s="361" t="s">
        <v>296</v>
      </c>
      <c r="BQ103" s="373"/>
      <c r="BR103" s="359" t="s">
        <v>296</v>
      </c>
      <c r="BS103" s="142"/>
      <c r="BT103" s="361" t="s">
        <v>296</v>
      </c>
      <c r="BU103" s="142"/>
      <c r="BV103" s="359" t="s">
        <v>296</v>
      </c>
      <c r="BW103" s="142"/>
      <c r="BX103" s="485" t="s">
        <v>296</v>
      </c>
      <c r="BY103" s="497"/>
      <c r="BZ103" s="361" t="s">
        <v>296</v>
      </c>
      <c r="CA103" s="142"/>
      <c r="CB103" s="361" t="s">
        <v>296</v>
      </c>
      <c r="CC103" s="142"/>
      <c r="CD103" s="359" t="s">
        <v>296</v>
      </c>
      <c r="CE103" s="169"/>
      <c r="CF103" s="361" t="s">
        <v>296</v>
      </c>
      <c r="CG103" s="351"/>
      <c r="CH103" s="361" t="s">
        <v>296</v>
      </c>
      <c r="CI103" s="142"/>
      <c r="CJ103" s="361" t="s">
        <v>296</v>
      </c>
      <c r="CK103" s="142"/>
      <c r="CL103" s="361" t="s">
        <v>296</v>
      </c>
      <c r="CM103" s="142"/>
      <c r="CN103" s="359" t="s">
        <v>296</v>
      </c>
      <c r="CO103" s="142"/>
      <c r="CP103" s="361" t="s">
        <v>296</v>
      </c>
      <c r="CQ103" s="142"/>
      <c r="CR103" s="361" t="s">
        <v>296</v>
      </c>
      <c r="CS103" s="366"/>
      <c r="CT103" s="361" t="s">
        <v>296</v>
      </c>
      <c r="CU103" s="142"/>
      <c r="CV103" s="359" t="s">
        <v>296</v>
      </c>
      <c r="CW103" s="142"/>
      <c r="CX103" s="359" t="s">
        <v>296</v>
      </c>
      <c r="CY103" s="142"/>
      <c r="CZ103" s="361" t="s">
        <v>296</v>
      </c>
      <c r="DA103" s="55"/>
    </row>
    <row r="104" spans="1:107" s="184" customFormat="1" ht="19" customHeight="1" x14ac:dyDescent="0.25">
      <c r="A104" s="205"/>
      <c r="B104" s="5"/>
      <c r="C104" s="6" t="s">
        <v>81</v>
      </c>
      <c r="D104" s="29" t="s">
        <v>2</v>
      </c>
      <c r="E104" s="27"/>
      <c r="F104" s="46"/>
      <c r="G104" s="46"/>
      <c r="H104" s="186"/>
      <c r="I104" s="125"/>
      <c r="J104" s="481"/>
      <c r="K104" s="482"/>
      <c r="L104" s="60"/>
      <c r="M104" s="102"/>
      <c r="N104" s="145"/>
      <c r="O104" s="97"/>
      <c r="P104" s="199"/>
      <c r="Q104" s="125"/>
      <c r="R104" s="181"/>
      <c r="S104" s="88"/>
      <c r="T104" s="203"/>
      <c r="U104" s="188"/>
      <c r="V104" s="79"/>
      <c r="W104" s="80"/>
      <c r="X104" s="85"/>
      <c r="Y104" s="88"/>
      <c r="Z104" s="91" t="s">
        <v>2</v>
      </c>
      <c r="AA104" s="92"/>
      <c r="AB104" s="91"/>
      <c r="AC104" s="92"/>
      <c r="AD104" s="96" t="s">
        <v>2</v>
      </c>
      <c r="AE104" s="92"/>
      <c r="AF104" s="46"/>
      <c r="AG104" s="45"/>
      <c r="AH104" s="91"/>
      <c r="AI104" s="92"/>
      <c r="AJ104" s="133"/>
      <c r="AK104" s="102"/>
      <c r="AL104" s="91"/>
      <c r="AM104" s="92"/>
      <c r="AN104" s="481"/>
      <c r="AO104" s="498"/>
      <c r="AP104" s="114"/>
      <c r="AQ104" s="92"/>
      <c r="AR104" s="481"/>
      <c r="AS104" s="498"/>
      <c r="AT104" s="481"/>
      <c r="AU104" s="498"/>
      <c r="AV104" s="115"/>
      <c r="AW104" s="92"/>
      <c r="AX104" s="168"/>
      <c r="AY104" s="64"/>
      <c r="AZ104" s="91"/>
      <c r="BA104" s="64"/>
      <c r="BB104" s="119"/>
      <c r="BC104" s="92"/>
      <c r="BD104" s="124"/>
      <c r="BE104" s="125"/>
      <c r="BF104" s="130"/>
      <c r="BG104" s="92"/>
      <c r="BH104" s="114"/>
      <c r="BI104" s="92"/>
      <c r="BJ104" s="91"/>
      <c r="BK104" s="91"/>
      <c r="BL104" s="91"/>
      <c r="BM104" s="92"/>
      <c r="BN104" s="481"/>
      <c r="BO104" s="498"/>
      <c r="BP104" s="136"/>
      <c r="BQ104" s="201"/>
      <c r="BR104" s="91"/>
      <c r="BS104" s="92"/>
      <c r="BT104" s="91"/>
      <c r="BU104" s="92"/>
      <c r="BV104" s="91"/>
      <c r="BW104" s="92"/>
      <c r="BX104" s="505"/>
      <c r="BY104" s="498"/>
      <c r="BZ104" s="114"/>
      <c r="CA104" s="92"/>
      <c r="CB104" s="91"/>
      <c r="CC104" s="92"/>
      <c r="CD104" s="145"/>
      <c r="CE104" s="97"/>
      <c r="CF104" s="91"/>
      <c r="CG104" s="143"/>
      <c r="CH104" s="91"/>
      <c r="CI104" s="92"/>
      <c r="CJ104" s="91"/>
      <c r="CK104" s="92"/>
      <c r="CL104" s="150"/>
      <c r="CM104" s="92"/>
      <c r="CN104" s="150"/>
      <c r="CO104" s="92"/>
      <c r="CP104" s="91"/>
      <c r="CQ104" s="92"/>
      <c r="CR104" s="133"/>
      <c r="CS104" s="64"/>
      <c r="CT104" s="114"/>
      <c r="CU104" s="92"/>
      <c r="CV104" s="114"/>
      <c r="CW104" s="92"/>
      <c r="CX104" s="92"/>
      <c r="CY104" s="92"/>
      <c r="CZ104" s="46"/>
      <c r="DA104" s="45"/>
    </row>
    <row r="105" spans="1:107" s="184" customFormat="1" ht="19" customHeight="1" x14ac:dyDescent="0.25">
      <c r="A105" s="205">
        <v>54185</v>
      </c>
      <c r="B105" s="5">
        <v>73</v>
      </c>
      <c r="C105" s="6" t="s">
        <v>82</v>
      </c>
      <c r="D105" s="29" t="s">
        <v>6</v>
      </c>
      <c r="E105" s="27"/>
      <c r="F105" s="46" t="s">
        <v>2</v>
      </c>
      <c r="G105" s="46"/>
      <c r="H105" s="186" t="s">
        <v>6</v>
      </c>
      <c r="I105" s="125"/>
      <c r="J105" s="481" t="s">
        <v>6</v>
      </c>
      <c r="K105" s="482" t="s">
        <v>1912</v>
      </c>
      <c r="L105" s="60" t="s">
        <v>6</v>
      </c>
      <c r="M105" s="64"/>
      <c r="N105" s="145" t="s">
        <v>6</v>
      </c>
      <c r="O105" s="97"/>
      <c r="P105" s="213" t="s">
        <v>6</v>
      </c>
      <c r="Q105" s="125"/>
      <c r="R105" s="214">
        <v>0.39800000000000002</v>
      </c>
      <c r="S105" s="88" t="s">
        <v>1852</v>
      </c>
      <c r="T105" s="203" t="s">
        <v>6</v>
      </c>
      <c r="U105" s="188" t="s">
        <v>1805</v>
      </c>
      <c r="V105" s="144" t="s">
        <v>6</v>
      </c>
      <c r="W105" s="80" t="s">
        <v>440</v>
      </c>
      <c r="X105" s="85" t="s">
        <v>6</v>
      </c>
      <c r="Y105" s="88" t="s">
        <v>2</v>
      </c>
      <c r="Z105" s="91">
        <v>4</v>
      </c>
      <c r="AA105" s="92"/>
      <c r="AB105" s="91" t="s">
        <v>6</v>
      </c>
      <c r="AC105" s="92"/>
      <c r="AD105" s="96" t="s">
        <v>6</v>
      </c>
      <c r="AE105" s="92"/>
      <c r="AF105" s="46" t="s">
        <v>6</v>
      </c>
      <c r="AG105" s="45"/>
      <c r="AH105" s="91" t="s">
        <v>6</v>
      </c>
      <c r="AI105" s="92"/>
      <c r="AJ105" s="133" t="s">
        <v>6</v>
      </c>
      <c r="AK105" s="102"/>
      <c r="AL105" s="91" t="s">
        <v>6</v>
      </c>
      <c r="AM105" s="92"/>
      <c r="AN105" s="481" t="s">
        <v>6</v>
      </c>
      <c r="AO105" s="498"/>
      <c r="AP105" s="114" t="s">
        <v>6</v>
      </c>
      <c r="AQ105" s="92"/>
      <c r="AR105" s="481" t="s">
        <v>6</v>
      </c>
      <c r="AS105" s="498"/>
      <c r="AT105" s="481" t="s">
        <v>6</v>
      </c>
      <c r="AU105" s="498"/>
      <c r="AV105" s="115" t="s">
        <v>6</v>
      </c>
      <c r="AW105" s="92"/>
      <c r="AX105" s="168" t="s">
        <v>6</v>
      </c>
      <c r="AY105" s="64"/>
      <c r="AZ105" s="91" t="s">
        <v>6</v>
      </c>
      <c r="BA105" s="64"/>
      <c r="BB105" s="119" t="s">
        <v>6</v>
      </c>
      <c r="BC105" s="92"/>
      <c r="BD105" s="124"/>
      <c r="BE105" s="125"/>
      <c r="BF105" s="130" t="s">
        <v>6</v>
      </c>
      <c r="BG105" s="92" t="s">
        <v>891</v>
      </c>
      <c r="BH105" s="114" t="s">
        <v>6</v>
      </c>
      <c r="BI105" s="92"/>
      <c r="BJ105" s="91"/>
      <c r="BK105" s="91"/>
      <c r="BL105" s="91" t="s">
        <v>6</v>
      </c>
      <c r="BM105" s="237"/>
      <c r="BN105" s="481">
        <v>5.125</v>
      </c>
      <c r="BO105" s="498"/>
      <c r="BP105" s="136" t="s">
        <v>6</v>
      </c>
      <c r="BQ105" s="201"/>
      <c r="BR105" s="91" t="s">
        <v>6</v>
      </c>
      <c r="BS105" s="92"/>
      <c r="BT105" s="91" t="s">
        <v>6</v>
      </c>
      <c r="BU105" s="92"/>
      <c r="BV105" s="91" t="s">
        <v>6</v>
      </c>
      <c r="BW105" s="92"/>
      <c r="BX105" s="505" t="s">
        <v>6</v>
      </c>
      <c r="BY105" s="498"/>
      <c r="BZ105" s="114"/>
      <c r="CA105" s="92"/>
      <c r="CB105" s="91" t="s">
        <v>6</v>
      </c>
      <c r="CC105" s="92"/>
      <c r="CD105" s="145" t="s">
        <v>6</v>
      </c>
      <c r="CE105" s="97"/>
      <c r="CF105" s="91" t="s">
        <v>6</v>
      </c>
      <c r="CG105" s="143"/>
      <c r="CH105" s="91" t="s">
        <v>6</v>
      </c>
      <c r="CI105" s="92" t="s">
        <v>1341</v>
      </c>
      <c r="CJ105" s="91" t="s">
        <v>6</v>
      </c>
      <c r="CK105" s="92"/>
      <c r="CL105" s="150" t="s">
        <v>6</v>
      </c>
      <c r="CM105" s="92"/>
      <c r="CN105" s="150" t="s">
        <v>6</v>
      </c>
      <c r="CO105" s="92" t="s">
        <v>2</v>
      </c>
      <c r="CP105" s="91" t="s">
        <v>6</v>
      </c>
      <c r="CQ105" s="92" t="s">
        <v>1471</v>
      </c>
      <c r="CR105" s="133" t="s">
        <v>6</v>
      </c>
      <c r="CS105" s="64"/>
      <c r="CT105" s="114">
        <v>1.5</v>
      </c>
      <c r="CU105" s="92" t="s">
        <v>1488</v>
      </c>
      <c r="CV105" s="114" t="s">
        <v>6</v>
      </c>
      <c r="CW105" s="92" t="s">
        <v>1547</v>
      </c>
      <c r="CX105" s="92" t="s">
        <v>6</v>
      </c>
      <c r="CY105" s="92"/>
      <c r="CZ105" s="46" t="s">
        <v>6</v>
      </c>
      <c r="DA105" s="45" t="s">
        <v>2211</v>
      </c>
      <c r="DB105" s="184" t="s">
        <v>2</v>
      </c>
      <c r="DC105" s="184">
        <f t="shared" ref="DC105:DC127" si="13">COUNT(D105:CZ105)</f>
        <v>4</v>
      </c>
    </row>
    <row r="106" spans="1:107" s="184" customFormat="1" ht="19" customHeight="1" x14ac:dyDescent="0.25">
      <c r="A106" s="205">
        <v>54184</v>
      </c>
      <c r="B106" s="5">
        <v>74</v>
      </c>
      <c r="C106" s="6" t="s">
        <v>83</v>
      </c>
      <c r="D106" s="29" t="s">
        <v>6</v>
      </c>
      <c r="E106" s="27"/>
      <c r="F106" s="46" t="s">
        <v>2</v>
      </c>
      <c r="G106" s="46"/>
      <c r="H106" s="186" t="s">
        <v>6</v>
      </c>
      <c r="I106" s="125"/>
      <c r="J106" s="481" t="s">
        <v>6</v>
      </c>
      <c r="K106" s="482" t="s">
        <v>1912</v>
      </c>
      <c r="L106" s="60" t="s">
        <v>6</v>
      </c>
      <c r="M106" s="64"/>
      <c r="N106" s="145" t="s">
        <v>6</v>
      </c>
      <c r="O106" s="97"/>
      <c r="P106" s="213" t="s">
        <v>6</v>
      </c>
      <c r="Q106" s="125"/>
      <c r="R106" s="214">
        <v>0.39800000000000002</v>
      </c>
      <c r="S106" s="88" t="s">
        <v>1852</v>
      </c>
      <c r="T106" s="203" t="s">
        <v>6</v>
      </c>
      <c r="U106" s="188"/>
      <c r="V106" s="144" t="s">
        <v>6</v>
      </c>
      <c r="W106" s="80" t="s">
        <v>429</v>
      </c>
      <c r="X106" s="85" t="s">
        <v>6</v>
      </c>
      <c r="Y106" s="88" t="s">
        <v>2</v>
      </c>
      <c r="Z106" s="91">
        <v>4</v>
      </c>
      <c r="AA106" s="92"/>
      <c r="AB106" s="91" t="s">
        <v>6</v>
      </c>
      <c r="AC106" s="92"/>
      <c r="AD106" s="96" t="s">
        <v>6</v>
      </c>
      <c r="AE106" s="92"/>
      <c r="AF106" s="46" t="s">
        <v>6</v>
      </c>
      <c r="AG106" s="45"/>
      <c r="AH106" s="91" t="s">
        <v>6</v>
      </c>
      <c r="AI106" s="92"/>
      <c r="AJ106" s="133" t="s">
        <v>6</v>
      </c>
      <c r="AK106" s="102"/>
      <c r="AL106" s="91" t="s">
        <v>6</v>
      </c>
      <c r="AM106" s="92"/>
      <c r="AN106" s="481" t="s">
        <v>6</v>
      </c>
      <c r="AO106" s="498"/>
      <c r="AP106" s="114" t="s">
        <v>6</v>
      </c>
      <c r="AQ106" s="92"/>
      <c r="AR106" s="481" t="s">
        <v>6</v>
      </c>
      <c r="AS106" s="498"/>
      <c r="AT106" s="481" t="s">
        <v>6</v>
      </c>
      <c r="AU106" s="498"/>
      <c r="AV106" s="115" t="s">
        <v>6</v>
      </c>
      <c r="AW106" s="92"/>
      <c r="AX106" s="168" t="s">
        <v>6</v>
      </c>
      <c r="AY106" s="64"/>
      <c r="AZ106" s="91" t="s">
        <v>6</v>
      </c>
      <c r="BA106" s="64"/>
      <c r="BB106" s="119" t="s">
        <v>6</v>
      </c>
      <c r="BC106" s="92"/>
      <c r="BD106" s="124"/>
      <c r="BE106" s="125"/>
      <c r="BF106" s="130" t="s">
        <v>6</v>
      </c>
      <c r="BG106" s="92"/>
      <c r="BH106" s="114" t="s">
        <v>6</v>
      </c>
      <c r="BI106" s="92"/>
      <c r="BJ106" s="91"/>
      <c r="BK106" s="91"/>
      <c r="BL106" s="91" t="s">
        <v>6</v>
      </c>
      <c r="BM106" s="92"/>
      <c r="BN106" s="481" t="s">
        <v>6</v>
      </c>
      <c r="BO106" s="498" t="s">
        <v>2090</v>
      </c>
      <c r="BP106" s="136" t="s">
        <v>6</v>
      </c>
      <c r="BQ106" s="201"/>
      <c r="BR106" s="91" t="s">
        <v>6</v>
      </c>
      <c r="BS106" s="92"/>
      <c r="BT106" s="91" t="s">
        <v>6</v>
      </c>
      <c r="BU106" s="92"/>
      <c r="BV106" s="91" t="s">
        <v>6</v>
      </c>
      <c r="BW106" s="92"/>
      <c r="BX106" s="505" t="s">
        <v>6</v>
      </c>
      <c r="BY106" s="498"/>
      <c r="BZ106" s="114"/>
      <c r="CA106" s="92"/>
      <c r="CB106" s="91" t="s">
        <v>6</v>
      </c>
      <c r="CC106" s="92"/>
      <c r="CD106" s="145" t="s">
        <v>6</v>
      </c>
      <c r="CE106" s="97"/>
      <c r="CF106" s="91" t="s">
        <v>6</v>
      </c>
      <c r="CG106" s="143"/>
      <c r="CH106" s="91" t="s">
        <v>6</v>
      </c>
      <c r="CI106" s="92"/>
      <c r="CJ106" s="91" t="s">
        <v>6</v>
      </c>
      <c r="CK106" s="92"/>
      <c r="CL106" s="150" t="s">
        <v>6</v>
      </c>
      <c r="CM106" s="92"/>
      <c r="CN106" s="150" t="s">
        <v>6</v>
      </c>
      <c r="CO106" s="92" t="s">
        <v>1626</v>
      </c>
      <c r="CP106" s="91" t="s">
        <v>6</v>
      </c>
      <c r="CQ106" s="92"/>
      <c r="CR106" s="133" t="s">
        <v>6</v>
      </c>
      <c r="CS106" s="64"/>
      <c r="CT106" s="114" t="s">
        <v>6</v>
      </c>
      <c r="CU106" s="92" t="s">
        <v>1504</v>
      </c>
      <c r="CV106" s="114" t="s">
        <v>6</v>
      </c>
      <c r="CW106" s="92"/>
      <c r="CX106" s="92" t="s">
        <v>6</v>
      </c>
      <c r="CY106" s="92"/>
      <c r="CZ106" s="46" t="s">
        <v>6</v>
      </c>
      <c r="DA106" s="45" t="s">
        <v>2211</v>
      </c>
      <c r="DB106" s="184" t="s">
        <v>2</v>
      </c>
      <c r="DC106" s="184">
        <f t="shared" si="13"/>
        <v>2</v>
      </c>
    </row>
    <row r="107" spans="1:107" s="184" customFormat="1" ht="19" customHeight="1" x14ac:dyDescent="0.25">
      <c r="A107" s="205">
        <v>54184</v>
      </c>
      <c r="B107" s="5">
        <v>75</v>
      </c>
      <c r="C107" s="6" t="s">
        <v>84</v>
      </c>
      <c r="D107" s="29" t="s">
        <v>6</v>
      </c>
      <c r="E107" s="27"/>
      <c r="F107" s="46" t="s">
        <v>2</v>
      </c>
      <c r="G107" s="46"/>
      <c r="H107" s="186" t="s">
        <v>6</v>
      </c>
      <c r="I107" s="125"/>
      <c r="J107" s="481" t="s">
        <v>6</v>
      </c>
      <c r="K107" s="482" t="s">
        <v>1912</v>
      </c>
      <c r="L107" s="60" t="s">
        <v>6</v>
      </c>
      <c r="M107" s="64"/>
      <c r="N107" s="145" t="s">
        <v>6</v>
      </c>
      <c r="O107" s="97"/>
      <c r="P107" s="213" t="s">
        <v>6</v>
      </c>
      <c r="Q107" s="125"/>
      <c r="R107" s="214">
        <v>0.39800000000000002</v>
      </c>
      <c r="S107" s="88" t="s">
        <v>1852</v>
      </c>
      <c r="T107" s="203" t="s">
        <v>6</v>
      </c>
      <c r="U107" s="188"/>
      <c r="V107" s="144" t="s">
        <v>6</v>
      </c>
      <c r="W107" s="80" t="s">
        <v>429</v>
      </c>
      <c r="X107" s="85" t="s">
        <v>6</v>
      </c>
      <c r="Y107" s="88" t="s">
        <v>2</v>
      </c>
      <c r="Z107" s="91">
        <v>4</v>
      </c>
      <c r="AA107" s="92"/>
      <c r="AB107" s="91" t="s">
        <v>6</v>
      </c>
      <c r="AC107" s="92"/>
      <c r="AD107" s="96" t="s">
        <v>6</v>
      </c>
      <c r="AE107" s="92"/>
      <c r="AF107" s="46" t="s">
        <v>6</v>
      </c>
      <c r="AG107" s="45"/>
      <c r="AH107" s="91" t="s">
        <v>6</v>
      </c>
      <c r="AI107" s="92"/>
      <c r="AJ107" s="133" t="s">
        <v>6</v>
      </c>
      <c r="AK107" s="102"/>
      <c r="AL107" s="91" t="s">
        <v>6</v>
      </c>
      <c r="AM107" s="92"/>
      <c r="AN107" s="481" t="s">
        <v>6</v>
      </c>
      <c r="AO107" s="498"/>
      <c r="AP107" s="114" t="s">
        <v>6</v>
      </c>
      <c r="AQ107" s="92"/>
      <c r="AR107" s="481" t="s">
        <v>6</v>
      </c>
      <c r="AS107" s="498"/>
      <c r="AT107" s="481" t="s">
        <v>6</v>
      </c>
      <c r="AU107" s="498"/>
      <c r="AV107" s="115" t="s">
        <v>6</v>
      </c>
      <c r="AW107" s="92"/>
      <c r="AX107" s="168" t="s">
        <v>6</v>
      </c>
      <c r="AY107" s="64"/>
      <c r="AZ107" s="91" t="s">
        <v>6</v>
      </c>
      <c r="BA107" s="64"/>
      <c r="BB107" s="119" t="s">
        <v>6</v>
      </c>
      <c r="BC107" s="92"/>
      <c r="BD107" s="124"/>
      <c r="BE107" s="125"/>
      <c r="BF107" s="130" t="s">
        <v>6</v>
      </c>
      <c r="BG107" s="92"/>
      <c r="BH107" s="114" t="s">
        <v>6</v>
      </c>
      <c r="BI107" s="92"/>
      <c r="BJ107" s="91"/>
      <c r="BK107" s="91"/>
      <c r="BL107" s="91" t="s">
        <v>6</v>
      </c>
      <c r="BM107" s="92"/>
      <c r="BN107" s="481">
        <v>5.125</v>
      </c>
      <c r="BO107" s="498"/>
      <c r="BP107" s="136" t="s">
        <v>6</v>
      </c>
      <c r="BQ107" s="201"/>
      <c r="BR107" s="91" t="s">
        <v>6</v>
      </c>
      <c r="BS107" s="92"/>
      <c r="BT107" s="91" t="s">
        <v>6</v>
      </c>
      <c r="BU107" s="92"/>
      <c r="BV107" s="91" t="s">
        <v>6</v>
      </c>
      <c r="BW107" s="92"/>
      <c r="BX107" s="505" t="s">
        <v>6</v>
      </c>
      <c r="BY107" s="498"/>
      <c r="BZ107" s="114"/>
      <c r="CA107" s="92"/>
      <c r="CB107" s="91" t="s">
        <v>6</v>
      </c>
      <c r="CC107" s="92"/>
      <c r="CD107" s="145" t="s">
        <v>6</v>
      </c>
      <c r="CE107" s="97"/>
      <c r="CF107" s="91" t="s">
        <v>6</v>
      </c>
      <c r="CG107" s="143"/>
      <c r="CH107" s="91" t="s">
        <v>6</v>
      </c>
      <c r="CI107" s="92"/>
      <c r="CJ107" s="91" t="s">
        <v>6</v>
      </c>
      <c r="CK107" s="92"/>
      <c r="CL107" s="150" t="s">
        <v>6</v>
      </c>
      <c r="CM107" s="263"/>
      <c r="CN107" s="150" t="s">
        <v>6</v>
      </c>
      <c r="CO107" s="92" t="s">
        <v>1626</v>
      </c>
      <c r="CP107" s="91" t="s">
        <v>6</v>
      </c>
      <c r="CQ107" s="92"/>
      <c r="CR107" s="133" t="s">
        <v>6</v>
      </c>
      <c r="CS107" s="64"/>
      <c r="CT107" s="152">
        <v>0.48399999999999999</v>
      </c>
      <c r="CU107" s="92" t="s">
        <v>1505</v>
      </c>
      <c r="CV107" s="114" t="s">
        <v>6</v>
      </c>
      <c r="CW107" s="92"/>
      <c r="CX107" s="92" t="s">
        <v>6</v>
      </c>
      <c r="CY107" s="92"/>
      <c r="CZ107" s="46" t="s">
        <v>6</v>
      </c>
      <c r="DA107" s="45" t="s">
        <v>2211</v>
      </c>
      <c r="DB107" s="184" t="s">
        <v>2</v>
      </c>
      <c r="DC107" s="184">
        <f t="shared" si="13"/>
        <v>4</v>
      </c>
    </row>
    <row r="108" spans="1:107" s="184" customFormat="1" ht="19" customHeight="1" x14ac:dyDescent="0.25">
      <c r="A108" s="205">
        <v>54184</v>
      </c>
      <c r="B108" s="5">
        <v>76</v>
      </c>
      <c r="C108" s="6" t="s">
        <v>85</v>
      </c>
      <c r="D108" s="29" t="s">
        <v>6</v>
      </c>
      <c r="E108" s="27"/>
      <c r="F108" s="46" t="s">
        <v>2</v>
      </c>
      <c r="G108" s="46"/>
      <c r="H108" s="186" t="s">
        <v>6</v>
      </c>
      <c r="I108" s="125"/>
      <c r="J108" s="481" t="s">
        <v>6</v>
      </c>
      <c r="K108" s="482" t="s">
        <v>1913</v>
      </c>
      <c r="L108" s="60" t="s">
        <v>6</v>
      </c>
      <c r="M108" s="64"/>
      <c r="N108" s="145" t="s">
        <v>6</v>
      </c>
      <c r="O108" s="97"/>
      <c r="P108" s="213" t="s">
        <v>6</v>
      </c>
      <c r="Q108" s="125"/>
      <c r="R108" s="214">
        <v>0.39800000000000002</v>
      </c>
      <c r="S108" s="88" t="s">
        <v>1852</v>
      </c>
      <c r="T108" s="203" t="s">
        <v>6</v>
      </c>
      <c r="U108" s="188"/>
      <c r="V108" s="144" t="s">
        <v>6</v>
      </c>
      <c r="W108" s="80" t="s">
        <v>429</v>
      </c>
      <c r="X108" s="85" t="s">
        <v>6</v>
      </c>
      <c r="Y108" s="88" t="s">
        <v>2</v>
      </c>
      <c r="Z108" s="91">
        <v>4</v>
      </c>
      <c r="AA108" s="92"/>
      <c r="AB108" s="91" t="s">
        <v>6</v>
      </c>
      <c r="AC108" s="92"/>
      <c r="AD108" s="96" t="s">
        <v>6</v>
      </c>
      <c r="AE108" s="92"/>
      <c r="AF108" s="46" t="s">
        <v>6</v>
      </c>
      <c r="AG108" s="45" t="s">
        <v>594</v>
      </c>
      <c r="AH108" s="91" t="s">
        <v>6</v>
      </c>
      <c r="AI108" s="92"/>
      <c r="AJ108" s="133" t="s">
        <v>6</v>
      </c>
      <c r="AK108" s="102"/>
      <c r="AL108" s="91" t="s">
        <v>6</v>
      </c>
      <c r="AM108" s="92"/>
      <c r="AN108" s="481" t="s">
        <v>6</v>
      </c>
      <c r="AO108" s="498"/>
      <c r="AP108" s="114" t="s">
        <v>6</v>
      </c>
      <c r="AQ108" s="92"/>
      <c r="AR108" s="481" t="s">
        <v>6</v>
      </c>
      <c r="AS108" s="498"/>
      <c r="AT108" s="481" t="s">
        <v>6</v>
      </c>
      <c r="AU108" s="498" t="s">
        <v>2047</v>
      </c>
      <c r="AV108" s="115" t="s">
        <v>6</v>
      </c>
      <c r="AW108" s="92"/>
      <c r="AX108" s="168" t="s">
        <v>6</v>
      </c>
      <c r="AY108" s="64"/>
      <c r="AZ108" s="91" t="s">
        <v>6</v>
      </c>
      <c r="BA108" s="64"/>
      <c r="BB108" s="119" t="s">
        <v>6</v>
      </c>
      <c r="BC108" s="92"/>
      <c r="BD108" s="124"/>
      <c r="BE108" s="125"/>
      <c r="BF108" s="130" t="s">
        <v>6</v>
      </c>
      <c r="BG108" s="92" t="s">
        <v>892</v>
      </c>
      <c r="BH108" s="114" t="s">
        <v>6</v>
      </c>
      <c r="BI108" s="92"/>
      <c r="BJ108" s="91"/>
      <c r="BK108" s="91"/>
      <c r="BL108" s="91" t="s">
        <v>6</v>
      </c>
      <c r="BM108" s="92"/>
      <c r="BN108" s="481">
        <v>5.125</v>
      </c>
      <c r="BO108" s="498"/>
      <c r="BP108" s="136" t="s">
        <v>6</v>
      </c>
      <c r="BQ108" s="201"/>
      <c r="BR108" s="91" t="s">
        <v>6</v>
      </c>
      <c r="BS108" s="92"/>
      <c r="BT108" s="91" t="s">
        <v>6</v>
      </c>
      <c r="BU108" s="92"/>
      <c r="BV108" s="91" t="s">
        <v>6</v>
      </c>
      <c r="BW108" s="92"/>
      <c r="BX108" s="505" t="s">
        <v>6</v>
      </c>
      <c r="BY108" s="498"/>
      <c r="BZ108" s="114"/>
      <c r="CA108" s="92"/>
      <c r="CB108" s="91" t="s">
        <v>6</v>
      </c>
      <c r="CC108" s="92"/>
      <c r="CD108" s="145" t="s">
        <v>6</v>
      </c>
      <c r="CE108" s="97"/>
      <c r="CF108" s="91" t="s">
        <v>6</v>
      </c>
      <c r="CG108" s="143"/>
      <c r="CH108" s="91" t="s">
        <v>6</v>
      </c>
      <c r="CI108" s="92"/>
      <c r="CJ108" s="91" t="s">
        <v>6</v>
      </c>
      <c r="CK108" s="92"/>
      <c r="CL108" s="150" t="s">
        <v>6</v>
      </c>
      <c r="CM108" s="92"/>
      <c r="CN108" s="150" t="s">
        <v>6</v>
      </c>
      <c r="CO108" s="92"/>
      <c r="CP108" s="91" t="s">
        <v>6</v>
      </c>
      <c r="CQ108" s="92"/>
      <c r="CR108" s="133" t="s">
        <v>6</v>
      </c>
      <c r="CS108" s="64"/>
      <c r="CT108" s="152">
        <v>0.48399999999999999</v>
      </c>
      <c r="CU108" s="92" t="s">
        <v>1506</v>
      </c>
      <c r="CV108" s="114" t="s">
        <v>6</v>
      </c>
      <c r="CW108" s="92"/>
      <c r="CX108" s="92" t="s">
        <v>6</v>
      </c>
      <c r="CY108" s="92"/>
      <c r="CZ108" s="46" t="s">
        <v>6</v>
      </c>
      <c r="DA108" s="45" t="s">
        <v>2211</v>
      </c>
      <c r="DB108" s="510" t="s">
        <v>2</v>
      </c>
      <c r="DC108" s="184">
        <f t="shared" si="13"/>
        <v>4</v>
      </c>
    </row>
    <row r="109" spans="1:107" s="184" customFormat="1" ht="19" customHeight="1" x14ac:dyDescent="0.25">
      <c r="A109" s="205">
        <v>54184</v>
      </c>
      <c r="B109" s="5">
        <v>77</v>
      </c>
      <c r="C109" s="6" t="s">
        <v>86</v>
      </c>
      <c r="D109" s="29" t="s">
        <v>6</v>
      </c>
      <c r="E109" s="27"/>
      <c r="F109" s="46" t="s">
        <v>2</v>
      </c>
      <c r="G109" s="46"/>
      <c r="H109" s="186" t="s">
        <v>6</v>
      </c>
      <c r="I109" s="125"/>
      <c r="J109" s="481" t="s">
        <v>6</v>
      </c>
      <c r="K109" s="482" t="s">
        <v>1912</v>
      </c>
      <c r="L109" s="60" t="s">
        <v>6</v>
      </c>
      <c r="M109" s="64"/>
      <c r="N109" s="145" t="s">
        <v>6</v>
      </c>
      <c r="O109" s="97"/>
      <c r="P109" s="213" t="s">
        <v>6</v>
      </c>
      <c r="Q109" s="125"/>
      <c r="R109" s="214">
        <v>0.39800000000000002</v>
      </c>
      <c r="S109" s="88" t="s">
        <v>1852</v>
      </c>
      <c r="T109" s="203" t="s">
        <v>6</v>
      </c>
      <c r="U109" s="188"/>
      <c r="V109" s="144" t="s">
        <v>6</v>
      </c>
      <c r="W109" s="80" t="s">
        <v>429</v>
      </c>
      <c r="X109" s="85" t="s">
        <v>6</v>
      </c>
      <c r="Y109" s="88" t="s">
        <v>2</v>
      </c>
      <c r="Z109" s="91">
        <v>4</v>
      </c>
      <c r="AA109" s="92"/>
      <c r="AB109" s="91" t="s">
        <v>6</v>
      </c>
      <c r="AC109" s="92"/>
      <c r="AD109" s="96" t="s">
        <v>6</v>
      </c>
      <c r="AE109" s="92"/>
      <c r="AF109" s="46" t="s">
        <v>6</v>
      </c>
      <c r="AG109" s="45" t="s">
        <v>594</v>
      </c>
      <c r="AH109" s="91" t="s">
        <v>6</v>
      </c>
      <c r="AI109" s="92"/>
      <c r="AJ109" s="133" t="s">
        <v>6</v>
      </c>
      <c r="AK109" s="102"/>
      <c r="AL109" s="91" t="s">
        <v>6</v>
      </c>
      <c r="AM109" s="92"/>
      <c r="AN109" s="481" t="s">
        <v>6</v>
      </c>
      <c r="AO109" s="498"/>
      <c r="AP109" s="114" t="s">
        <v>6</v>
      </c>
      <c r="AQ109" s="92"/>
      <c r="AR109" s="481" t="s">
        <v>6</v>
      </c>
      <c r="AS109" s="498"/>
      <c r="AT109" s="481" t="s">
        <v>6</v>
      </c>
      <c r="AU109" s="498" t="s">
        <v>2047</v>
      </c>
      <c r="AV109" s="115" t="s">
        <v>6</v>
      </c>
      <c r="AW109" s="92"/>
      <c r="AX109" s="168" t="s">
        <v>6</v>
      </c>
      <c r="AY109" s="64"/>
      <c r="AZ109" s="91" t="s">
        <v>6</v>
      </c>
      <c r="BA109" s="64"/>
      <c r="BB109" s="119" t="s">
        <v>6</v>
      </c>
      <c r="BC109" s="92"/>
      <c r="BD109" s="124"/>
      <c r="BE109" s="125"/>
      <c r="BF109" s="130" t="s">
        <v>6</v>
      </c>
      <c r="BG109" s="92"/>
      <c r="BH109" s="114" t="s">
        <v>6</v>
      </c>
      <c r="BI109" s="92"/>
      <c r="BJ109" s="91"/>
      <c r="BK109" s="91"/>
      <c r="BL109" s="91" t="s">
        <v>6</v>
      </c>
      <c r="BM109" s="92"/>
      <c r="BN109" s="481">
        <v>5.125</v>
      </c>
      <c r="BO109" s="498"/>
      <c r="BP109" s="136" t="s">
        <v>6</v>
      </c>
      <c r="BQ109" s="201"/>
      <c r="BR109" s="91" t="s">
        <v>6</v>
      </c>
      <c r="BS109" s="92"/>
      <c r="BT109" s="91" t="s">
        <v>6</v>
      </c>
      <c r="BU109" s="92"/>
      <c r="BV109" s="91" t="s">
        <v>6</v>
      </c>
      <c r="BW109" s="92"/>
      <c r="BX109" s="505" t="s">
        <v>6</v>
      </c>
      <c r="BY109" s="498"/>
      <c r="BZ109" s="114"/>
      <c r="CA109" s="92"/>
      <c r="CB109" s="91" t="s">
        <v>6</v>
      </c>
      <c r="CC109" s="92"/>
      <c r="CD109" s="145" t="s">
        <v>6</v>
      </c>
      <c r="CE109" s="97"/>
      <c r="CF109" s="91" t="s">
        <v>6</v>
      </c>
      <c r="CG109" s="143"/>
      <c r="CH109" s="91" t="s">
        <v>6</v>
      </c>
      <c r="CI109" s="92"/>
      <c r="CJ109" s="91" t="s">
        <v>6</v>
      </c>
      <c r="CK109" s="92"/>
      <c r="CL109" s="150" t="s">
        <v>6</v>
      </c>
      <c r="CM109" s="92"/>
      <c r="CN109" s="150" t="s">
        <v>6</v>
      </c>
      <c r="CO109" s="92"/>
      <c r="CP109" s="91" t="s">
        <v>6</v>
      </c>
      <c r="CQ109" s="92"/>
      <c r="CR109" s="133" t="s">
        <v>6</v>
      </c>
      <c r="CS109" s="64"/>
      <c r="CT109" s="152">
        <v>0.48399999999999999</v>
      </c>
      <c r="CU109" s="92" t="s">
        <v>1506</v>
      </c>
      <c r="CV109" s="114" t="s">
        <v>6</v>
      </c>
      <c r="CW109" s="92"/>
      <c r="CX109" s="92" t="s">
        <v>6</v>
      </c>
      <c r="CY109" s="92"/>
      <c r="CZ109" s="46" t="s">
        <v>6</v>
      </c>
      <c r="DA109" s="45" t="s">
        <v>2211</v>
      </c>
      <c r="DB109" s="510" t="s">
        <v>2</v>
      </c>
      <c r="DC109" s="184">
        <f t="shared" si="13"/>
        <v>4</v>
      </c>
    </row>
    <row r="110" spans="1:107" s="184" customFormat="1" ht="19" customHeight="1" x14ac:dyDescent="0.25">
      <c r="A110" s="205">
        <v>54181</v>
      </c>
      <c r="B110" s="5">
        <v>78</v>
      </c>
      <c r="C110" s="6" t="s">
        <v>87</v>
      </c>
      <c r="D110" s="38" t="s">
        <v>6</v>
      </c>
      <c r="E110" s="27"/>
      <c r="F110" s="46"/>
      <c r="G110" s="46"/>
      <c r="H110" s="186" t="s">
        <v>6</v>
      </c>
      <c r="I110" s="125"/>
      <c r="J110" s="481" t="s">
        <v>6</v>
      </c>
      <c r="K110" s="482" t="s">
        <v>1914</v>
      </c>
      <c r="L110" s="60">
        <v>7.25</v>
      </c>
      <c r="M110" s="64" t="s">
        <v>326</v>
      </c>
      <c r="N110" s="145" t="s">
        <v>6</v>
      </c>
      <c r="O110" s="97"/>
      <c r="P110" s="213">
        <v>6.35</v>
      </c>
      <c r="Q110" s="125" t="s">
        <v>389</v>
      </c>
      <c r="R110" s="214">
        <v>0.39800000000000002</v>
      </c>
      <c r="S110" s="88" t="s">
        <v>1852</v>
      </c>
      <c r="T110" s="203" t="s">
        <v>6</v>
      </c>
      <c r="U110" s="188"/>
      <c r="V110" s="144" t="s">
        <v>6</v>
      </c>
      <c r="W110" s="80" t="s">
        <v>429</v>
      </c>
      <c r="X110" s="85" t="s">
        <v>6</v>
      </c>
      <c r="Y110" s="88" t="s">
        <v>477</v>
      </c>
      <c r="Z110" s="91">
        <v>4</v>
      </c>
      <c r="AA110" s="92"/>
      <c r="AB110" s="91" t="s">
        <v>6</v>
      </c>
      <c r="AC110" s="92"/>
      <c r="AD110" s="96" t="s">
        <v>6</v>
      </c>
      <c r="AE110" s="92"/>
      <c r="AF110" s="46" t="s">
        <v>6</v>
      </c>
      <c r="AG110" s="45"/>
      <c r="AH110" s="91" t="s">
        <v>6</v>
      </c>
      <c r="AI110" s="92"/>
      <c r="AJ110" s="133" t="s">
        <v>6</v>
      </c>
      <c r="AK110" s="102"/>
      <c r="AL110" s="91" t="s">
        <v>6</v>
      </c>
      <c r="AM110" s="232" t="s">
        <v>715</v>
      </c>
      <c r="AN110" s="481" t="s">
        <v>6</v>
      </c>
      <c r="AO110" s="498"/>
      <c r="AP110" s="200">
        <v>5.5</v>
      </c>
      <c r="AQ110" s="92" t="s">
        <v>764</v>
      </c>
      <c r="AR110" s="481">
        <v>6</v>
      </c>
      <c r="AS110" s="498" t="s">
        <v>2014</v>
      </c>
      <c r="AT110" s="481" t="s">
        <v>6</v>
      </c>
      <c r="AU110" s="498"/>
      <c r="AV110" s="115">
        <v>6</v>
      </c>
      <c r="AW110" s="92" t="s">
        <v>803</v>
      </c>
      <c r="AX110" s="206" t="s">
        <v>6</v>
      </c>
      <c r="AY110" s="64" t="s">
        <v>1752</v>
      </c>
      <c r="AZ110" s="91" t="s">
        <v>6</v>
      </c>
      <c r="BA110" s="64"/>
      <c r="BB110" s="119" t="s">
        <v>6</v>
      </c>
      <c r="BC110" s="92"/>
      <c r="BD110" s="124"/>
      <c r="BE110" s="125"/>
      <c r="BF110" s="130" t="s">
        <v>6</v>
      </c>
      <c r="BG110" s="92" t="s">
        <v>893</v>
      </c>
      <c r="BH110" s="114" t="s">
        <v>6</v>
      </c>
      <c r="BI110" s="92"/>
      <c r="BJ110" s="91"/>
      <c r="BK110" s="91"/>
      <c r="BL110" s="91" t="s">
        <v>6</v>
      </c>
      <c r="BM110" s="237"/>
      <c r="BN110" s="481">
        <v>5.125</v>
      </c>
      <c r="BO110" s="498"/>
      <c r="BP110" s="136" t="s">
        <v>6</v>
      </c>
      <c r="BQ110" s="201"/>
      <c r="BR110" s="91" t="s">
        <v>6</v>
      </c>
      <c r="BS110" s="92"/>
      <c r="BT110" s="91" t="s">
        <v>6</v>
      </c>
      <c r="BU110" s="92"/>
      <c r="BV110" s="91" t="s">
        <v>6</v>
      </c>
      <c r="BW110" s="92"/>
      <c r="BX110" s="505" t="s">
        <v>6</v>
      </c>
      <c r="BY110" s="498"/>
      <c r="BZ110" s="114"/>
      <c r="CA110" s="92"/>
      <c r="CB110" s="133" t="s">
        <v>6</v>
      </c>
      <c r="CC110" s="143" t="s">
        <v>1208</v>
      </c>
      <c r="CD110" s="145" t="s">
        <v>6</v>
      </c>
      <c r="CE110" s="97"/>
      <c r="CF110" s="91" t="s">
        <v>6</v>
      </c>
      <c r="CG110" s="143"/>
      <c r="CH110" s="91">
        <v>4.5</v>
      </c>
      <c r="CI110" s="92"/>
      <c r="CJ110" s="91" t="s">
        <v>6</v>
      </c>
      <c r="CK110" s="92" t="s">
        <v>1383</v>
      </c>
      <c r="CL110" s="207" t="s">
        <v>6</v>
      </c>
      <c r="CM110" s="263"/>
      <c r="CN110" s="150" t="s">
        <v>6</v>
      </c>
      <c r="CO110" s="92"/>
      <c r="CP110" s="91" t="s">
        <v>6</v>
      </c>
      <c r="CQ110" s="92"/>
      <c r="CR110" s="133" t="s">
        <v>6</v>
      </c>
      <c r="CS110" s="64"/>
      <c r="CT110" s="114">
        <v>1.5</v>
      </c>
      <c r="CU110" s="92" t="s">
        <v>1488</v>
      </c>
      <c r="CV110" s="114">
        <v>6</v>
      </c>
      <c r="CW110" s="92"/>
      <c r="CX110" s="92" t="s">
        <v>6</v>
      </c>
      <c r="CY110" s="92" t="s">
        <v>2325</v>
      </c>
      <c r="CZ110" s="46" t="s">
        <v>6</v>
      </c>
      <c r="DA110" s="45" t="s">
        <v>2211</v>
      </c>
      <c r="DB110" s="510" t="s">
        <v>2</v>
      </c>
      <c r="DC110" s="184">
        <f t="shared" si="13"/>
        <v>11</v>
      </c>
    </row>
    <row r="111" spans="1:107" s="184" customFormat="1" ht="19" customHeight="1" x14ac:dyDescent="0.25">
      <c r="A111" s="205">
        <v>561613</v>
      </c>
      <c r="B111" s="5">
        <v>79</v>
      </c>
      <c r="C111" s="6" t="s">
        <v>88</v>
      </c>
      <c r="D111" s="29" t="s">
        <v>6</v>
      </c>
      <c r="E111" s="30"/>
      <c r="F111" s="46" t="s">
        <v>2</v>
      </c>
      <c r="G111" s="46"/>
      <c r="H111" s="186">
        <v>6.5</v>
      </c>
      <c r="I111" s="209"/>
      <c r="J111" s="481" t="s">
        <v>6</v>
      </c>
      <c r="K111" s="482"/>
      <c r="L111" s="60" t="s">
        <v>6</v>
      </c>
      <c r="M111" s="64"/>
      <c r="N111" s="145" t="s">
        <v>6</v>
      </c>
      <c r="O111" s="97"/>
      <c r="P111" s="213">
        <v>6.35</v>
      </c>
      <c r="Q111" s="125"/>
      <c r="R111" s="214">
        <v>0.39800000000000002</v>
      </c>
      <c r="S111" s="88" t="s">
        <v>1852</v>
      </c>
      <c r="T111" s="203">
        <v>5.75</v>
      </c>
      <c r="U111" s="188" t="s">
        <v>1826</v>
      </c>
      <c r="V111" s="144">
        <v>6</v>
      </c>
      <c r="W111" s="80" t="s">
        <v>429</v>
      </c>
      <c r="X111" s="85" t="s">
        <v>6</v>
      </c>
      <c r="Y111" s="88" t="s">
        <v>477</v>
      </c>
      <c r="Z111" s="91">
        <v>4</v>
      </c>
      <c r="AA111" s="92"/>
      <c r="AB111" s="91" t="s">
        <v>6</v>
      </c>
      <c r="AC111" s="140"/>
      <c r="AD111" s="96" t="s">
        <v>6</v>
      </c>
      <c r="AE111" s="210"/>
      <c r="AF111" s="46" t="s">
        <v>6</v>
      </c>
      <c r="AG111" s="45"/>
      <c r="AH111" s="91">
        <v>6</v>
      </c>
      <c r="AI111" s="92"/>
      <c r="AJ111" s="133" t="s">
        <v>6</v>
      </c>
      <c r="AK111" s="102"/>
      <c r="AL111" s="91" t="s">
        <v>6</v>
      </c>
      <c r="AM111" s="92"/>
      <c r="AN111" s="481" t="s">
        <v>6</v>
      </c>
      <c r="AO111" s="498"/>
      <c r="AP111" s="114" t="s">
        <v>6</v>
      </c>
      <c r="AQ111" s="92"/>
      <c r="AR111" s="481">
        <v>6</v>
      </c>
      <c r="AS111" s="498"/>
      <c r="AT111" s="481" t="s">
        <v>6</v>
      </c>
      <c r="AU111" s="498"/>
      <c r="AV111" s="115" t="s">
        <v>6</v>
      </c>
      <c r="AW111" s="91"/>
      <c r="AX111" s="168">
        <v>6.875</v>
      </c>
      <c r="AY111" s="64"/>
      <c r="AZ111" s="91" t="s">
        <v>6</v>
      </c>
      <c r="BA111" s="64"/>
      <c r="BB111" s="119" t="s">
        <v>6</v>
      </c>
      <c r="BC111" s="91"/>
      <c r="BD111" s="124"/>
      <c r="BE111" s="125"/>
      <c r="BF111" s="130">
        <v>5.5</v>
      </c>
      <c r="BG111" s="92" t="s">
        <v>894</v>
      </c>
      <c r="BH111" s="114" t="s">
        <v>6</v>
      </c>
      <c r="BI111" s="91"/>
      <c r="BJ111" s="91"/>
      <c r="BK111" s="91"/>
      <c r="BL111" s="91">
        <v>6.875</v>
      </c>
      <c r="BM111" s="92" t="s">
        <v>975</v>
      </c>
      <c r="BN111" s="481">
        <v>5.125</v>
      </c>
      <c r="BO111" s="498"/>
      <c r="BP111" s="136">
        <v>4</v>
      </c>
      <c r="BQ111" s="201"/>
      <c r="BR111" s="91" t="s">
        <v>6</v>
      </c>
      <c r="BS111" s="91"/>
      <c r="BT111" s="91" t="s">
        <v>6</v>
      </c>
      <c r="BU111" s="91"/>
      <c r="BV111" s="79">
        <v>5.75</v>
      </c>
      <c r="BW111" s="91"/>
      <c r="BX111" s="505" t="s">
        <v>6</v>
      </c>
      <c r="BY111" s="498"/>
      <c r="BZ111" s="114"/>
      <c r="CA111" s="92"/>
      <c r="CB111" s="91" t="s">
        <v>6</v>
      </c>
      <c r="CC111" s="143"/>
      <c r="CD111" s="145" t="s">
        <v>6</v>
      </c>
      <c r="CE111" s="97"/>
      <c r="CF111" s="91" t="s">
        <v>6</v>
      </c>
      <c r="CG111" s="143"/>
      <c r="CH111" s="91">
        <v>4.5</v>
      </c>
      <c r="CI111" s="92"/>
      <c r="CJ111" s="91" t="s">
        <v>6</v>
      </c>
      <c r="CK111" s="92"/>
      <c r="CL111" s="150">
        <v>6.25</v>
      </c>
      <c r="CM111" s="92"/>
      <c r="CN111" s="150" t="s">
        <v>6</v>
      </c>
      <c r="CO111" s="91"/>
      <c r="CP111" s="91" t="s">
        <v>6</v>
      </c>
      <c r="CQ111" s="91"/>
      <c r="CR111" s="133" t="s">
        <v>6</v>
      </c>
      <c r="CS111" s="133"/>
      <c r="CT111" s="152">
        <v>1.9259999999999999</v>
      </c>
      <c r="CU111" s="92" t="s">
        <v>1507</v>
      </c>
      <c r="CV111" s="114">
        <v>6</v>
      </c>
      <c r="CW111" s="92"/>
      <c r="CX111" s="92" t="s">
        <v>6</v>
      </c>
      <c r="CY111" s="92"/>
      <c r="CZ111" s="46" t="s">
        <v>6</v>
      </c>
      <c r="DA111" s="45" t="s">
        <v>2212</v>
      </c>
      <c r="DB111" s="510" t="s">
        <v>2</v>
      </c>
      <c r="DC111" s="184">
        <f t="shared" si="13"/>
        <v>18</v>
      </c>
    </row>
    <row r="112" spans="1:107" s="184" customFormat="1" ht="19" customHeight="1" x14ac:dyDescent="0.25">
      <c r="A112" s="205">
        <v>81299</v>
      </c>
      <c r="B112" s="5">
        <v>80</v>
      </c>
      <c r="C112" s="6" t="s">
        <v>89</v>
      </c>
      <c r="D112" s="29" t="s">
        <v>6</v>
      </c>
      <c r="E112" s="27"/>
      <c r="F112" s="46"/>
      <c r="G112" s="46"/>
      <c r="H112" s="186" t="s">
        <v>6</v>
      </c>
      <c r="I112" s="125"/>
      <c r="J112" s="481" t="s">
        <v>6</v>
      </c>
      <c r="K112" s="482"/>
      <c r="L112" s="60" t="s">
        <v>6</v>
      </c>
      <c r="M112" s="64"/>
      <c r="N112" s="145" t="s">
        <v>6</v>
      </c>
      <c r="O112" s="97"/>
      <c r="P112" s="213" t="s">
        <v>6</v>
      </c>
      <c r="Q112" s="125"/>
      <c r="R112" s="214">
        <v>0.39800000000000002</v>
      </c>
      <c r="S112" s="88" t="s">
        <v>1852</v>
      </c>
      <c r="T112" s="203" t="s">
        <v>6</v>
      </c>
      <c r="U112" s="188"/>
      <c r="V112" s="144" t="s">
        <v>6</v>
      </c>
      <c r="W112" s="80" t="s">
        <v>429</v>
      </c>
      <c r="X112" s="85" t="s">
        <v>6</v>
      </c>
      <c r="Y112" s="88" t="s">
        <v>477</v>
      </c>
      <c r="Z112" s="91">
        <v>4</v>
      </c>
      <c r="AA112" s="92"/>
      <c r="AB112" s="91" t="s">
        <v>6</v>
      </c>
      <c r="AC112" s="92"/>
      <c r="AD112" s="96" t="s">
        <v>6</v>
      </c>
      <c r="AE112" s="92"/>
      <c r="AF112" s="46" t="s">
        <v>6</v>
      </c>
      <c r="AG112" s="45"/>
      <c r="AH112" s="91" t="s">
        <v>6</v>
      </c>
      <c r="AI112" s="92"/>
      <c r="AJ112" s="133" t="s">
        <v>6</v>
      </c>
      <c r="AK112" s="102"/>
      <c r="AL112" s="91" t="s">
        <v>6</v>
      </c>
      <c r="AM112" s="92"/>
      <c r="AN112" s="481" t="s">
        <v>6</v>
      </c>
      <c r="AO112" s="498"/>
      <c r="AP112" s="114" t="s">
        <v>6</v>
      </c>
      <c r="AQ112" s="92"/>
      <c r="AR112" s="481" t="s">
        <v>6</v>
      </c>
      <c r="AS112" s="498"/>
      <c r="AT112" s="481" t="s">
        <v>6</v>
      </c>
      <c r="AU112" s="498"/>
      <c r="AV112" s="115" t="s">
        <v>6</v>
      </c>
      <c r="AW112" s="92"/>
      <c r="AX112" s="168" t="s">
        <v>6</v>
      </c>
      <c r="AY112" s="64"/>
      <c r="AZ112" s="91" t="s">
        <v>6</v>
      </c>
      <c r="BA112" s="64"/>
      <c r="BB112" s="119" t="s">
        <v>6</v>
      </c>
      <c r="BC112" s="92"/>
      <c r="BD112" s="124"/>
      <c r="BE112" s="125"/>
      <c r="BF112" s="130" t="s">
        <v>6</v>
      </c>
      <c r="BG112" s="92"/>
      <c r="BH112" s="114" t="s">
        <v>6</v>
      </c>
      <c r="BI112" s="92"/>
      <c r="BJ112" s="91"/>
      <c r="BK112" s="91"/>
      <c r="BL112" s="91" t="s">
        <v>6</v>
      </c>
      <c r="BM112" s="92"/>
      <c r="BN112" s="481" t="s">
        <v>6</v>
      </c>
      <c r="BO112" s="498" t="s">
        <v>2091</v>
      </c>
      <c r="BP112" s="136" t="s">
        <v>6</v>
      </c>
      <c r="BQ112" s="201"/>
      <c r="BR112" s="91" t="s">
        <v>6</v>
      </c>
      <c r="BS112" s="92"/>
      <c r="BT112" s="91" t="s">
        <v>6</v>
      </c>
      <c r="BU112" s="92"/>
      <c r="BV112" s="91" t="s">
        <v>6</v>
      </c>
      <c r="BW112" s="92"/>
      <c r="BX112" s="505" t="s">
        <v>6</v>
      </c>
      <c r="BY112" s="498"/>
      <c r="BZ112" s="114"/>
      <c r="CA112" s="92"/>
      <c r="CB112" s="91" t="s">
        <v>6</v>
      </c>
      <c r="CC112" s="143"/>
      <c r="CD112" s="145" t="s">
        <v>6</v>
      </c>
      <c r="CE112" s="97"/>
      <c r="CF112" s="91" t="s">
        <v>6</v>
      </c>
      <c r="CG112" s="143"/>
      <c r="CH112" s="91" t="s">
        <v>6</v>
      </c>
      <c r="CI112" s="92" t="s">
        <v>1342</v>
      </c>
      <c r="CJ112" s="91" t="s">
        <v>6</v>
      </c>
      <c r="CK112" s="92"/>
      <c r="CL112" s="150" t="s">
        <v>6</v>
      </c>
      <c r="CM112" s="92"/>
      <c r="CN112" s="150" t="s">
        <v>6</v>
      </c>
      <c r="CO112" s="92"/>
      <c r="CP112" s="91" t="s">
        <v>6</v>
      </c>
      <c r="CQ112" s="92"/>
      <c r="CR112" s="133" t="s">
        <v>6</v>
      </c>
      <c r="CS112" s="64"/>
      <c r="CT112" s="114">
        <v>1.5</v>
      </c>
      <c r="CU112" s="92" t="s">
        <v>1488</v>
      </c>
      <c r="CV112" s="114">
        <v>6</v>
      </c>
      <c r="CW112" s="92"/>
      <c r="CX112" s="92" t="s">
        <v>6</v>
      </c>
      <c r="CY112" s="92"/>
      <c r="CZ112" s="46" t="s">
        <v>6</v>
      </c>
      <c r="DA112" s="45"/>
      <c r="DB112" s="510" t="s">
        <v>2</v>
      </c>
      <c r="DC112" s="184">
        <f t="shared" si="13"/>
        <v>4</v>
      </c>
    </row>
    <row r="113" spans="1:107" s="184" customFormat="1" ht="19" customHeight="1" x14ac:dyDescent="0.25">
      <c r="A113" s="205">
        <v>56144</v>
      </c>
      <c r="B113" s="5">
        <v>81</v>
      </c>
      <c r="C113" s="6" t="s">
        <v>90</v>
      </c>
      <c r="D113" s="29" t="s">
        <v>6</v>
      </c>
      <c r="E113" s="27"/>
      <c r="F113" s="46"/>
      <c r="G113" s="46"/>
      <c r="H113" s="186" t="s">
        <v>6</v>
      </c>
      <c r="I113" s="125"/>
      <c r="J113" s="481" t="s">
        <v>6</v>
      </c>
      <c r="K113" s="482"/>
      <c r="L113" s="60" t="s">
        <v>6</v>
      </c>
      <c r="M113" s="64"/>
      <c r="N113" s="145" t="s">
        <v>6</v>
      </c>
      <c r="O113" s="97"/>
      <c r="P113" s="213" t="s">
        <v>6</v>
      </c>
      <c r="Q113" s="125"/>
      <c r="R113" s="214">
        <v>0.39800000000000002</v>
      </c>
      <c r="S113" s="88" t="s">
        <v>1852</v>
      </c>
      <c r="T113" s="203" t="s">
        <v>6</v>
      </c>
      <c r="U113" s="188"/>
      <c r="V113" s="144" t="s">
        <v>6</v>
      </c>
      <c r="W113" s="80" t="s">
        <v>429</v>
      </c>
      <c r="X113" s="85" t="s">
        <v>6</v>
      </c>
      <c r="Y113" s="88" t="s">
        <v>477</v>
      </c>
      <c r="Z113" s="91">
        <v>4</v>
      </c>
      <c r="AA113" s="92"/>
      <c r="AB113" s="91" t="s">
        <v>6</v>
      </c>
      <c r="AC113" s="92"/>
      <c r="AD113" s="96" t="s">
        <v>6</v>
      </c>
      <c r="AE113" s="92"/>
      <c r="AF113" s="46" t="s">
        <v>6</v>
      </c>
      <c r="AG113" s="45"/>
      <c r="AH113" s="91" t="s">
        <v>6</v>
      </c>
      <c r="AI113" s="92"/>
      <c r="AJ113" s="133" t="s">
        <v>6</v>
      </c>
      <c r="AK113" s="102"/>
      <c r="AL113" s="91" t="s">
        <v>6</v>
      </c>
      <c r="AM113" s="92"/>
      <c r="AN113" s="481" t="s">
        <v>6</v>
      </c>
      <c r="AO113" s="498"/>
      <c r="AP113" s="114" t="s">
        <v>6</v>
      </c>
      <c r="AQ113" s="92"/>
      <c r="AR113" s="481" t="s">
        <v>6</v>
      </c>
      <c r="AS113" s="498"/>
      <c r="AT113" s="481" t="s">
        <v>6</v>
      </c>
      <c r="AU113" s="498"/>
      <c r="AV113" s="115" t="s">
        <v>6</v>
      </c>
      <c r="AW113" s="91"/>
      <c r="AX113" s="168" t="s">
        <v>6</v>
      </c>
      <c r="AY113" s="64"/>
      <c r="AZ113" s="91" t="s">
        <v>6</v>
      </c>
      <c r="BA113" s="64"/>
      <c r="BB113" s="119" t="s">
        <v>6</v>
      </c>
      <c r="BC113" s="91"/>
      <c r="BD113" s="124"/>
      <c r="BE113" s="125"/>
      <c r="BF113" s="130" t="s">
        <v>6</v>
      </c>
      <c r="BG113" s="92"/>
      <c r="BH113" s="114" t="s">
        <v>6</v>
      </c>
      <c r="BI113" s="91"/>
      <c r="BJ113" s="91"/>
      <c r="BK113" s="91"/>
      <c r="BL113" s="91" t="s">
        <v>6</v>
      </c>
      <c r="BM113" s="92"/>
      <c r="BN113" s="481">
        <v>5.125</v>
      </c>
      <c r="BO113" s="498"/>
      <c r="BP113" s="136" t="s">
        <v>6</v>
      </c>
      <c r="BQ113" s="201"/>
      <c r="BR113" s="91" t="s">
        <v>6</v>
      </c>
      <c r="BS113" s="91"/>
      <c r="BT113" s="91" t="s">
        <v>6</v>
      </c>
      <c r="BU113" s="91"/>
      <c r="BV113" s="91" t="s">
        <v>6</v>
      </c>
      <c r="BW113" s="91"/>
      <c r="BX113" s="505" t="s">
        <v>6</v>
      </c>
      <c r="BY113" s="498"/>
      <c r="BZ113" s="114"/>
      <c r="CA113" s="92"/>
      <c r="CB113" s="91">
        <v>6</v>
      </c>
      <c r="CC113" s="143"/>
      <c r="CD113" s="145" t="s">
        <v>6</v>
      </c>
      <c r="CE113" s="97"/>
      <c r="CF113" s="91" t="s">
        <v>6</v>
      </c>
      <c r="CG113" s="143"/>
      <c r="CH113" s="91">
        <v>4.5</v>
      </c>
      <c r="CI113" s="92"/>
      <c r="CJ113" s="91" t="s">
        <v>6</v>
      </c>
      <c r="CK113" s="92"/>
      <c r="CL113" s="150">
        <v>6.25</v>
      </c>
      <c r="CM113" s="92"/>
      <c r="CN113" s="150" t="s">
        <v>6</v>
      </c>
      <c r="CO113" s="91"/>
      <c r="CP113" s="91" t="s">
        <v>6</v>
      </c>
      <c r="CQ113" s="91"/>
      <c r="CR113" s="133" t="s">
        <v>6</v>
      </c>
      <c r="CS113" s="133"/>
      <c r="CT113" s="114">
        <v>1.5</v>
      </c>
      <c r="CU113" s="92" t="s">
        <v>1488</v>
      </c>
      <c r="CV113" s="114">
        <v>6</v>
      </c>
      <c r="CW113" s="92"/>
      <c r="CX113" s="92" t="s">
        <v>6</v>
      </c>
      <c r="CY113" s="92"/>
      <c r="CZ113" s="46" t="s">
        <v>6</v>
      </c>
      <c r="DA113" s="45"/>
      <c r="DB113" s="510" t="s">
        <v>2</v>
      </c>
      <c r="DC113" s="184">
        <f t="shared" si="13"/>
        <v>8</v>
      </c>
    </row>
    <row r="114" spans="1:107" s="184" customFormat="1" ht="19" customHeight="1" x14ac:dyDescent="0.25">
      <c r="A114" s="205">
        <v>54143</v>
      </c>
      <c r="B114" s="264">
        <v>82</v>
      </c>
      <c r="C114" s="12" t="s">
        <v>91</v>
      </c>
      <c r="D114" s="39" t="s">
        <v>6</v>
      </c>
      <c r="E114" s="40"/>
      <c r="F114" s="145"/>
      <c r="G114" s="145"/>
      <c r="H114" s="133" t="s">
        <v>6</v>
      </c>
      <c r="I114" s="64"/>
      <c r="J114" s="481">
        <v>5.6</v>
      </c>
      <c r="K114" s="482" t="s">
        <v>1915</v>
      </c>
      <c r="L114" s="60">
        <v>7.25</v>
      </c>
      <c r="M114" s="64" t="s">
        <v>327</v>
      </c>
      <c r="N114" s="145" t="s">
        <v>6</v>
      </c>
      <c r="O114" s="97"/>
      <c r="P114" s="207">
        <v>6.35</v>
      </c>
      <c r="Q114" s="64" t="s">
        <v>390</v>
      </c>
      <c r="R114" s="265">
        <v>0.39800000000000002</v>
      </c>
      <c r="S114" s="88" t="s">
        <v>1852</v>
      </c>
      <c r="T114" s="203">
        <v>5.75</v>
      </c>
      <c r="U114" s="188" t="s">
        <v>1827</v>
      </c>
      <c r="V114" s="144" t="s">
        <v>6</v>
      </c>
      <c r="W114" s="80" t="s">
        <v>441</v>
      </c>
      <c r="X114" s="91" t="s">
        <v>6</v>
      </c>
      <c r="Y114" s="88" t="s">
        <v>477</v>
      </c>
      <c r="Z114" s="91">
        <v>4</v>
      </c>
      <c r="AA114" s="92"/>
      <c r="AB114" s="91" t="s">
        <v>6</v>
      </c>
      <c r="AC114" s="92"/>
      <c r="AD114" s="96" t="s">
        <v>6</v>
      </c>
      <c r="AE114" s="92"/>
      <c r="AF114" s="46" t="s">
        <v>6</v>
      </c>
      <c r="AG114" s="45" t="s">
        <v>595</v>
      </c>
      <c r="AH114" s="91" t="s">
        <v>6</v>
      </c>
      <c r="AI114" s="92" t="s">
        <v>636</v>
      </c>
      <c r="AJ114" s="133" t="s">
        <v>6</v>
      </c>
      <c r="AK114" s="102"/>
      <c r="AL114" s="91" t="s">
        <v>6</v>
      </c>
      <c r="AM114" s="92" t="s">
        <v>716</v>
      </c>
      <c r="AN114" s="481" t="s">
        <v>6</v>
      </c>
      <c r="AO114" s="498"/>
      <c r="AP114" s="200">
        <v>5.5</v>
      </c>
      <c r="AQ114" s="92"/>
      <c r="AR114" s="481" t="s">
        <v>6</v>
      </c>
      <c r="AS114" s="498"/>
      <c r="AT114" s="481" t="s">
        <v>6</v>
      </c>
      <c r="AU114" s="498"/>
      <c r="AV114" s="115">
        <v>6</v>
      </c>
      <c r="AW114" s="92" t="s">
        <v>804</v>
      </c>
      <c r="AX114" s="168">
        <v>6.875</v>
      </c>
      <c r="AY114" s="64" t="s">
        <v>1753</v>
      </c>
      <c r="AZ114" s="91" t="s">
        <v>6</v>
      </c>
      <c r="BA114" s="64"/>
      <c r="BB114" s="119" t="s">
        <v>6</v>
      </c>
      <c r="BC114" s="91"/>
      <c r="BD114" s="266"/>
      <c r="BE114" s="64"/>
      <c r="BF114" s="130">
        <v>5.5</v>
      </c>
      <c r="BG114" s="129" t="s">
        <v>895</v>
      </c>
      <c r="BH114" s="114" t="s">
        <v>6</v>
      </c>
      <c r="BI114" s="91"/>
      <c r="BJ114" s="91"/>
      <c r="BK114" s="91"/>
      <c r="BL114" s="133">
        <v>6.875</v>
      </c>
      <c r="BM114" s="92" t="s">
        <v>976</v>
      </c>
      <c r="BN114" s="481">
        <v>5.125</v>
      </c>
      <c r="BO114" s="498"/>
      <c r="BP114" s="136" t="s">
        <v>6</v>
      </c>
      <c r="BQ114" s="201"/>
      <c r="BR114" s="150">
        <v>4.75</v>
      </c>
      <c r="BS114" s="91"/>
      <c r="BT114" s="91" t="s">
        <v>6</v>
      </c>
      <c r="BU114" s="91"/>
      <c r="BV114" s="91" t="s">
        <v>6</v>
      </c>
      <c r="BW114" s="92" t="s">
        <v>1145</v>
      </c>
      <c r="BX114" s="505" t="s">
        <v>6</v>
      </c>
      <c r="BY114" s="498"/>
      <c r="BZ114" s="114"/>
      <c r="CA114" s="92"/>
      <c r="CB114" s="133" t="s">
        <v>6</v>
      </c>
      <c r="CC114" s="143" t="s">
        <v>1209</v>
      </c>
      <c r="CD114" s="145">
        <v>7</v>
      </c>
      <c r="CE114" s="97"/>
      <c r="CF114" s="91">
        <v>6</v>
      </c>
      <c r="CG114" s="143" t="s">
        <v>1270</v>
      </c>
      <c r="CH114" s="91">
        <v>4.5</v>
      </c>
      <c r="CI114" s="92"/>
      <c r="CJ114" s="91">
        <v>7</v>
      </c>
      <c r="CK114" s="92"/>
      <c r="CL114" s="150">
        <v>6.25</v>
      </c>
      <c r="CM114" s="92"/>
      <c r="CN114" s="150">
        <v>4.7</v>
      </c>
      <c r="CO114" s="92" t="s">
        <v>1627</v>
      </c>
      <c r="CP114" s="91">
        <v>6</v>
      </c>
      <c r="CQ114" s="91"/>
      <c r="CR114" s="133" t="s">
        <v>6</v>
      </c>
      <c r="CS114" s="133"/>
      <c r="CT114" s="153">
        <v>1.5</v>
      </c>
      <c r="CU114" s="92" t="s">
        <v>1488</v>
      </c>
      <c r="CV114" s="114">
        <v>6</v>
      </c>
      <c r="CW114" s="92"/>
      <c r="CX114" s="92" t="s">
        <v>6</v>
      </c>
      <c r="CY114" s="92" t="s">
        <v>2325</v>
      </c>
      <c r="CZ114" s="46" t="s">
        <v>6</v>
      </c>
      <c r="DA114" s="45" t="s">
        <v>2213</v>
      </c>
      <c r="DB114" s="510" t="s">
        <v>2</v>
      </c>
      <c r="DC114" s="184">
        <f t="shared" si="13"/>
        <v>22</v>
      </c>
    </row>
    <row r="115" spans="1:107" s="184" customFormat="1" ht="19" customHeight="1" x14ac:dyDescent="0.25">
      <c r="A115" s="205">
        <v>812331</v>
      </c>
      <c r="B115" s="5">
        <v>83</v>
      </c>
      <c r="C115" s="6" t="s">
        <v>92</v>
      </c>
      <c r="D115" s="29">
        <v>2</v>
      </c>
      <c r="E115" s="27" t="s">
        <v>266</v>
      </c>
      <c r="F115" s="46" t="s">
        <v>2</v>
      </c>
      <c r="G115" s="46"/>
      <c r="H115" s="186">
        <v>6.5</v>
      </c>
      <c r="I115" s="125" t="s">
        <v>1657</v>
      </c>
      <c r="J115" s="481">
        <v>5.6</v>
      </c>
      <c r="K115" s="482" t="s">
        <v>1903</v>
      </c>
      <c r="L115" s="60" t="s">
        <v>6</v>
      </c>
      <c r="M115" s="64" t="s">
        <v>328</v>
      </c>
      <c r="N115" s="145" t="s">
        <v>6</v>
      </c>
      <c r="O115" s="97" t="s">
        <v>1955</v>
      </c>
      <c r="P115" s="213" t="s">
        <v>6</v>
      </c>
      <c r="Q115" s="125" t="s">
        <v>391</v>
      </c>
      <c r="R115" s="214">
        <v>0.39800000000000002</v>
      </c>
      <c r="S115" s="88" t="s">
        <v>1852</v>
      </c>
      <c r="T115" s="267">
        <v>5.75</v>
      </c>
      <c r="U115" s="223" t="s">
        <v>1806</v>
      </c>
      <c r="V115" s="79">
        <v>6</v>
      </c>
      <c r="W115" s="80" t="s">
        <v>429</v>
      </c>
      <c r="X115" s="85">
        <v>4</v>
      </c>
      <c r="Y115" s="88"/>
      <c r="Z115" s="91">
        <v>4</v>
      </c>
      <c r="AA115" s="92" t="s">
        <v>534</v>
      </c>
      <c r="AB115" s="91" t="s">
        <v>6</v>
      </c>
      <c r="AC115" s="92"/>
      <c r="AD115" s="96" t="s">
        <v>6</v>
      </c>
      <c r="AE115" s="92"/>
      <c r="AF115" s="46">
        <v>7</v>
      </c>
      <c r="AG115" s="45"/>
      <c r="AH115" s="91">
        <v>6</v>
      </c>
      <c r="AI115" s="92"/>
      <c r="AJ115" s="133">
        <v>6.5</v>
      </c>
      <c r="AK115" s="102" t="s">
        <v>668</v>
      </c>
      <c r="AL115" s="91" t="s">
        <v>6</v>
      </c>
      <c r="AM115" s="92"/>
      <c r="AN115" s="481">
        <v>5</v>
      </c>
      <c r="AO115" s="498"/>
      <c r="AP115" s="114" t="s">
        <v>6</v>
      </c>
      <c r="AQ115" s="92"/>
      <c r="AR115" s="481">
        <v>6</v>
      </c>
      <c r="AS115" s="498" t="s">
        <v>2</v>
      </c>
      <c r="AT115" s="481" t="s">
        <v>6</v>
      </c>
      <c r="AU115" s="498"/>
      <c r="AV115" s="215">
        <v>6</v>
      </c>
      <c r="AW115" s="92" t="s">
        <v>802</v>
      </c>
      <c r="AX115" s="168">
        <v>6.875</v>
      </c>
      <c r="AY115" s="64"/>
      <c r="AZ115" s="91">
        <v>7</v>
      </c>
      <c r="BA115" s="64"/>
      <c r="BB115" s="119" t="s">
        <v>6</v>
      </c>
      <c r="BC115" s="92" t="s">
        <v>843</v>
      </c>
      <c r="BD115" s="124" t="s">
        <v>2</v>
      </c>
      <c r="BE115" s="125"/>
      <c r="BF115" s="130">
        <v>5.5</v>
      </c>
      <c r="BG115" s="92"/>
      <c r="BH115" s="114" t="s">
        <v>6</v>
      </c>
      <c r="BI115" s="92"/>
      <c r="BJ115" s="91" t="s">
        <v>2</v>
      </c>
      <c r="BK115" s="91"/>
      <c r="BL115" s="91">
        <v>6.875</v>
      </c>
      <c r="BM115" s="92" t="s">
        <v>977</v>
      </c>
      <c r="BN115" s="481">
        <v>5.125</v>
      </c>
      <c r="BO115" s="498"/>
      <c r="BP115" s="136" t="s">
        <v>6</v>
      </c>
      <c r="BQ115" s="201"/>
      <c r="BR115" s="150">
        <v>4.75</v>
      </c>
      <c r="BS115" s="92"/>
      <c r="BT115" s="91">
        <v>5</v>
      </c>
      <c r="BU115" s="92" t="s">
        <v>1102</v>
      </c>
      <c r="BV115" s="79">
        <v>5.75</v>
      </c>
      <c r="BW115" s="92" t="s">
        <v>1146</v>
      </c>
      <c r="BX115" s="505">
        <v>4.5</v>
      </c>
      <c r="BY115" s="498"/>
      <c r="BZ115" s="114"/>
      <c r="CA115" s="92"/>
      <c r="CB115" s="91">
        <v>6</v>
      </c>
      <c r="CC115" s="143"/>
      <c r="CD115" s="145" t="s">
        <v>6</v>
      </c>
      <c r="CE115" s="97" t="s">
        <v>2148</v>
      </c>
      <c r="CF115" s="91">
        <v>6</v>
      </c>
      <c r="CG115" s="143"/>
      <c r="CH115" s="91">
        <v>4.5</v>
      </c>
      <c r="CI115" s="92"/>
      <c r="CJ115" s="91">
        <v>7</v>
      </c>
      <c r="CK115" s="92"/>
      <c r="CL115" s="150">
        <v>6.25</v>
      </c>
      <c r="CM115" s="92"/>
      <c r="CN115" s="150">
        <v>4.7</v>
      </c>
      <c r="CO115" s="91"/>
      <c r="CP115" s="91" t="s">
        <v>6</v>
      </c>
      <c r="CQ115" s="91"/>
      <c r="CR115" s="133">
        <v>5.3</v>
      </c>
      <c r="CS115" s="133"/>
      <c r="CT115" s="114">
        <v>6.5</v>
      </c>
      <c r="CU115" s="92" t="s">
        <v>1491</v>
      </c>
      <c r="CV115" s="114">
        <v>6</v>
      </c>
      <c r="CW115" s="92"/>
      <c r="CX115" s="92">
        <v>5</v>
      </c>
      <c r="CY115" s="92"/>
      <c r="CZ115" s="46">
        <v>4</v>
      </c>
      <c r="DA115" s="45" t="s">
        <v>2214</v>
      </c>
      <c r="DB115" s="510" t="s">
        <v>2</v>
      </c>
      <c r="DC115" s="184">
        <f t="shared" si="13"/>
        <v>34</v>
      </c>
    </row>
    <row r="116" spans="1:107" s="184" customFormat="1" ht="19" customHeight="1" x14ac:dyDescent="0.25">
      <c r="A116" s="205">
        <v>56145</v>
      </c>
      <c r="B116" s="5">
        <v>84</v>
      </c>
      <c r="C116" s="6" t="s">
        <v>93</v>
      </c>
      <c r="D116" s="29" t="s">
        <v>6</v>
      </c>
      <c r="E116" s="27"/>
      <c r="F116" s="46"/>
      <c r="G116" s="46"/>
      <c r="H116" s="186" t="s">
        <v>6</v>
      </c>
      <c r="I116" s="125"/>
      <c r="J116" s="481" t="s">
        <v>6</v>
      </c>
      <c r="K116" s="482"/>
      <c r="L116" s="60" t="s">
        <v>6</v>
      </c>
      <c r="M116" s="64"/>
      <c r="N116" s="145" t="s">
        <v>6</v>
      </c>
      <c r="O116" s="97"/>
      <c r="P116" s="213">
        <v>6.35</v>
      </c>
      <c r="Q116" s="125"/>
      <c r="R116" s="214">
        <v>0.39800000000000002</v>
      </c>
      <c r="S116" s="88" t="s">
        <v>1852</v>
      </c>
      <c r="T116" s="267">
        <v>5.75</v>
      </c>
      <c r="U116" s="223" t="s">
        <v>1807</v>
      </c>
      <c r="V116" s="79" t="s">
        <v>6</v>
      </c>
      <c r="W116" s="80" t="s">
        <v>429</v>
      </c>
      <c r="X116" s="85" t="s">
        <v>6</v>
      </c>
      <c r="Y116" s="88" t="s">
        <v>477</v>
      </c>
      <c r="Z116" s="91">
        <v>4</v>
      </c>
      <c r="AA116" s="92"/>
      <c r="AB116" s="91" t="s">
        <v>6</v>
      </c>
      <c r="AC116" s="92"/>
      <c r="AD116" s="96" t="s">
        <v>6</v>
      </c>
      <c r="AE116" s="92"/>
      <c r="AF116" s="46" t="s">
        <v>6</v>
      </c>
      <c r="AG116" s="45"/>
      <c r="AH116" s="91" t="s">
        <v>6</v>
      </c>
      <c r="AI116" s="92"/>
      <c r="AJ116" s="133" t="s">
        <v>6</v>
      </c>
      <c r="AK116" s="102"/>
      <c r="AL116" s="91" t="s">
        <v>6</v>
      </c>
      <c r="AM116" s="92"/>
      <c r="AN116" s="481" t="s">
        <v>6</v>
      </c>
      <c r="AO116" s="498"/>
      <c r="AP116" s="114" t="s">
        <v>6</v>
      </c>
      <c r="AQ116" s="92"/>
      <c r="AR116" s="481">
        <v>6</v>
      </c>
      <c r="AS116" s="498"/>
      <c r="AT116" s="481" t="s">
        <v>6</v>
      </c>
      <c r="AU116" s="498"/>
      <c r="AV116" s="115" t="s">
        <v>6</v>
      </c>
      <c r="AW116" s="91"/>
      <c r="AX116" s="168" t="s">
        <v>6</v>
      </c>
      <c r="AY116" s="64"/>
      <c r="AZ116" s="91" t="s">
        <v>6</v>
      </c>
      <c r="BA116" s="64"/>
      <c r="BB116" s="119" t="s">
        <v>6</v>
      </c>
      <c r="BC116" s="91"/>
      <c r="BD116" s="124"/>
      <c r="BE116" s="125"/>
      <c r="BF116" s="130" t="s">
        <v>6</v>
      </c>
      <c r="BG116" s="92"/>
      <c r="BH116" s="114" t="s">
        <v>6</v>
      </c>
      <c r="BI116" s="91"/>
      <c r="BJ116" s="91"/>
      <c r="BK116" s="91"/>
      <c r="BL116" s="91">
        <v>6.875</v>
      </c>
      <c r="BM116" s="92" t="s">
        <v>978</v>
      </c>
      <c r="BN116" s="481">
        <v>5.125</v>
      </c>
      <c r="BO116" s="498"/>
      <c r="BP116" s="136" t="s">
        <v>6</v>
      </c>
      <c r="BQ116" s="201" t="s">
        <v>1030</v>
      </c>
      <c r="BR116" s="91" t="s">
        <v>6</v>
      </c>
      <c r="BS116" s="91"/>
      <c r="BT116" s="91" t="s">
        <v>6</v>
      </c>
      <c r="BU116" s="91"/>
      <c r="BV116" s="91" t="s">
        <v>6</v>
      </c>
      <c r="BW116" s="91"/>
      <c r="BX116" s="505" t="s">
        <v>6</v>
      </c>
      <c r="BY116" s="498"/>
      <c r="BZ116" s="114"/>
      <c r="CA116" s="92"/>
      <c r="CB116" s="91">
        <v>6</v>
      </c>
      <c r="CC116" s="143"/>
      <c r="CD116" s="145" t="s">
        <v>6</v>
      </c>
      <c r="CE116" s="97"/>
      <c r="CF116" s="133">
        <v>6</v>
      </c>
      <c r="CG116" s="143" t="s">
        <v>1259</v>
      </c>
      <c r="CH116" s="91">
        <v>4.5</v>
      </c>
      <c r="CI116" s="92"/>
      <c r="CJ116" s="91" t="s">
        <v>6</v>
      </c>
      <c r="CK116" s="92"/>
      <c r="CL116" s="150">
        <v>6.25</v>
      </c>
      <c r="CM116" s="92"/>
      <c r="CN116" s="150" t="s">
        <v>6</v>
      </c>
      <c r="CO116" s="91"/>
      <c r="CP116" s="91" t="s">
        <v>6</v>
      </c>
      <c r="CQ116" s="91"/>
      <c r="CR116" s="133" t="s">
        <v>6</v>
      </c>
      <c r="CS116" s="133"/>
      <c r="CT116" s="114">
        <v>6.5</v>
      </c>
      <c r="CU116" s="92" t="s">
        <v>1491</v>
      </c>
      <c r="CV116" s="114">
        <v>6</v>
      </c>
      <c r="CW116" s="92"/>
      <c r="CX116" s="92" t="s">
        <v>6</v>
      </c>
      <c r="CY116" s="92"/>
      <c r="CZ116" s="46" t="s">
        <v>6</v>
      </c>
      <c r="DA116" s="45"/>
      <c r="DB116" s="510" t="s">
        <v>2</v>
      </c>
      <c r="DC116" s="184">
        <f t="shared" si="13"/>
        <v>13</v>
      </c>
    </row>
    <row r="117" spans="1:107" s="184" customFormat="1" ht="19" customHeight="1" x14ac:dyDescent="0.25">
      <c r="A117" s="205">
        <v>56131</v>
      </c>
      <c r="B117" s="5">
        <v>85</v>
      </c>
      <c r="C117" s="6" t="s">
        <v>94</v>
      </c>
      <c r="D117" s="29" t="s">
        <v>6</v>
      </c>
      <c r="E117" s="27"/>
      <c r="F117" s="46"/>
      <c r="G117" s="46"/>
      <c r="H117" s="186" t="s">
        <v>6</v>
      </c>
      <c r="I117" s="125"/>
      <c r="J117" s="481" t="s">
        <v>6</v>
      </c>
      <c r="K117" s="482"/>
      <c r="L117" s="60" t="s">
        <v>6</v>
      </c>
      <c r="M117" s="64"/>
      <c r="N117" s="145" t="s">
        <v>6</v>
      </c>
      <c r="O117" s="97"/>
      <c r="P117" s="213">
        <v>6.35</v>
      </c>
      <c r="Q117" s="125"/>
      <c r="R117" s="214">
        <v>0.39800000000000002</v>
      </c>
      <c r="S117" s="88" t="s">
        <v>1852</v>
      </c>
      <c r="T117" s="203">
        <v>5.75</v>
      </c>
      <c r="U117" s="188"/>
      <c r="V117" s="79" t="s">
        <v>6</v>
      </c>
      <c r="W117" s="80" t="s">
        <v>429</v>
      </c>
      <c r="X117" s="85" t="s">
        <v>6</v>
      </c>
      <c r="Y117" s="88" t="s">
        <v>477</v>
      </c>
      <c r="Z117" s="91">
        <v>4</v>
      </c>
      <c r="AA117" s="92"/>
      <c r="AB117" s="91" t="s">
        <v>6</v>
      </c>
      <c r="AC117" s="92"/>
      <c r="AD117" s="96" t="s">
        <v>6</v>
      </c>
      <c r="AE117" s="92"/>
      <c r="AF117" s="46" t="s">
        <v>6</v>
      </c>
      <c r="AG117" s="45"/>
      <c r="AH117" s="133">
        <v>6</v>
      </c>
      <c r="AI117" s="92" t="s">
        <v>637</v>
      </c>
      <c r="AJ117" s="133" t="s">
        <v>6</v>
      </c>
      <c r="AK117" s="102"/>
      <c r="AL117" s="91" t="s">
        <v>6</v>
      </c>
      <c r="AM117" s="92"/>
      <c r="AN117" s="481" t="s">
        <v>6</v>
      </c>
      <c r="AO117" s="498"/>
      <c r="AP117" s="114" t="s">
        <v>6</v>
      </c>
      <c r="AQ117" s="92"/>
      <c r="AR117" s="481" t="s">
        <v>6</v>
      </c>
      <c r="AS117" s="498"/>
      <c r="AT117" s="481" t="s">
        <v>6</v>
      </c>
      <c r="AU117" s="498"/>
      <c r="AV117" s="115" t="s">
        <v>6</v>
      </c>
      <c r="AW117" s="91"/>
      <c r="AX117" s="168" t="s">
        <v>6</v>
      </c>
      <c r="AY117" s="64"/>
      <c r="AZ117" s="91" t="s">
        <v>6</v>
      </c>
      <c r="BA117" s="64"/>
      <c r="BB117" s="119" t="s">
        <v>6</v>
      </c>
      <c r="BC117" s="91"/>
      <c r="BD117" s="124"/>
      <c r="BE117" s="125"/>
      <c r="BF117" s="130" t="s">
        <v>6</v>
      </c>
      <c r="BG117" s="92"/>
      <c r="BH117" s="114" t="s">
        <v>6</v>
      </c>
      <c r="BI117" s="91"/>
      <c r="BJ117" s="91"/>
      <c r="BK117" s="91"/>
      <c r="BL117" s="91" t="s">
        <v>6</v>
      </c>
      <c r="BM117" s="91"/>
      <c r="BN117" s="481">
        <v>5.125</v>
      </c>
      <c r="BO117" s="498"/>
      <c r="BP117" s="136" t="s">
        <v>6</v>
      </c>
      <c r="BQ117" s="201" t="s">
        <v>2</v>
      </c>
      <c r="BR117" s="91" t="s">
        <v>6</v>
      </c>
      <c r="BS117" s="91"/>
      <c r="BT117" s="91" t="s">
        <v>6</v>
      </c>
      <c r="BU117" s="91"/>
      <c r="BV117" s="79">
        <v>5.75</v>
      </c>
      <c r="BW117" s="92" t="s">
        <v>1147</v>
      </c>
      <c r="BX117" s="505" t="s">
        <v>6</v>
      </c>
      <c r="BY117" s="498"/>
      <c r="BZ117" s="114"/>
      <c r="CA117" s="92"/>
      <c r="CB117" s="91">
        <v>6</v>
      </c>
      <c r="CC117" s="143"/>
      <c r="CD117" s="145" t="s">
        <v>6</v>
      </c>
      <c r="CE117" s="97"/>
      <c r="CF117" s="91" t="s">
        <v>6</v>
      </c>
      <c r="CG117" s="143"/>
      <c r="CH117" s="91">
        <v>4.5</v>
      </c>
      <c r="CI117" s="92"/>
      <c r="CJ117" s="91" t="s">
        <v>6</v>
      </c>
      <c r="CK117" s="92"/>
      <c r="CL117" s="150" t="s">
        <v>6</v>
      </c>
      <c r="CM117" s="92"/>
      <c r="CN117" s="150" t="s">
        <v>6</v>
      </c>
      <c r="CO117" s="91"/>
      <c r="CP117" s="91" t="s">
        <v>6</v>
      </c>
      <c r="CQ117" s="91"/>
      <c r="CR117" s="133" t="s">
        <v>6</v>
      </c>
      <c r="CS117" s="133"/>
      <c r="CT117" s="114">
        <v>1.5</v>
      </c>
      <c r="CU117" s="92" t="s">
        <v>1488</v>
      </c>
      <c r="CV117" s="114">
        <v>6</v>
      </c>
      <c r="CW117" s="92"/>
      <c r="CX117" s="92" t="s">
        <v>6</v>
      </c>
      <c r="CY117" s="92"/>
      <c r="CZ117" s="46" t="s">
        <v>6</v>
      </c>
      <c r="DA117" s="45"/>
      <c r="DB117" s="510" t="s">
        <v>2</v>
      </c>
      <c r="DC117" s="184">
        <f t="shared" si="13"/>
        <v>11</v>
      </c>
    </row>
    <row r="118" spans="1:107" s="184" customFormat="1" ht="19" customHeight="1" x14ac:dyDescent="0.25">
      <c r="A118" s="205">
        <v>54141</v>
      </c>
      <c r="B118" s="5">
        <v>86</v>
      </c>
      <c r="C118" s="6" t="s">
        <v>95</v>
      </c>
      <c r="D118" s="41">
        <v>4</v>
      </c>
      <c r="E118" s="27" t="s">
        <v>267</v>
      </c>
      <c r="F118" s="46" t="s">
        <v>2</v>
      </c>
      <c r="G118" s="46"/>
      <c r="H118" s="186" t="s">
        <v>6</v>
      </c>
      <c r="I118" s="125" t="s">
        <v>1658</v>
      </c>
      <c r="J118" s="481" t="s">
        <v>6</v>
      </c>
      <c r="K118" s="482" t="s">
        <v>1916</v>
      </c>
      <c r="L118" s="60" t="s">
        <v>6</v>
      </c>
      <c r="M118" s="64" t="s">
        <v>329</v>
      </c>
      <c r="N118" s="145" t="s">
        <v>6</v>
      </c>
      <c r="O118" s="97"/>
      <c r="P118" s="213" t="s">
        <v>6</v>
      </c>
      <c r="Q118" s="125"/>
      <c r="R118" s="214">
        <v>0.39800000000000002</v>
      </c>
      <c r="S118" s="88" t="s">
        <v>1852</v>
      </c>
      <c r="T118" s="203" t="s">
        <v>6</v>
      </c>
      <c r="U118" s="223" t="s">
        <v>1808</v>
      </c>
      <c r="V118" s="79" t="s">
        <v>6</v>
      </c>
      <c r="W118" s="80" t="s">
        <v>429</v>
      </c>
      <c r="X118" s="85" t="s">
        <v>6</v>
      </c>
      <c r="Y118" s="88" t="s">
        <v>477</v>
      </c>
      <c r="Z118" s="91">
        <v>4</v>
      </c>
      <c r="AA118" s="92"/>
      <c r="AB118" s="91" t="s">
        <v>6</v>
      </c>
      <c r="AC118" s="92"/>
      <c r="AD118" s="96" t="s">
        <v>6</v>
      </c>
      <c r="AE118" s="92"/>
      <c r="AF118" s="46" t="s">
        <v>6</v>
      </c>
      <c r="AG118" s="45" t="s">
        <v>595</v>
      </c>
      <c r="AH118" s="133">
        <v>6</v>
      </c>
      <c r="AI118" s="92"/>
      <c r="AJ118" s="133" t="s">
        <v>6</v>
      </c>
      <c r="AK118" s="102" t="s">
        <v>684</v>
      </c>
      <c r="AL118" s="91" t="s">
        <v>6</v>
      </c>
      <c r="AM118" s="92"/>
      <c r="AN118" s="481" t="s">
        <v>6</v>
      </c>
      <c r="AO118" s="498" t="s">
        <v>1982</v>
      </c>
      <c r="AP118" s="114" t="s">
        <v>6</v>
      </c>
      <c r="AQ118" s="92"/>
      <c r="AR118" s="481" t="s">
        <v>6</v>
      </c>
      <c r="AS118" s="498" t="s">
        <v>2015</v>
      </c>
      <c r="AT118" s="481" t="s">
        <v>6</v>
      </c>
      <c r="AU118" s="498"/>
      <c r="AV118" s="115" t="s">
        <v>6</v>
      </c>
      <c r="AW118" s="91"/>
      <c r="AX118" s="168" t="s">
        <v>6</v>
      </c>
      <c r="AY118" s="64" t="s">
        <v>1754</v>
      </c>
      <c r="AZ118" s="133" t="s">
        <v>6</v>
      </c>
      <c r="BA118" s="218" t="s">
        <v>1709</v>
      </c>
      <c r="BB118" s="119" t="s">
        <v>6</v>
      </c>
      <c r="BC118" s="91"/>
      <c r="BD118" s="124"/>
      <c r="BE118" s="125"/>
      <c r="BF118" s="130" t="s">
        <v>6</v>
      </c>
      <c r="BG118" s="92"/>
      <c r="BH118" s="114" t="s">
        <v>6</v>
      </c>
      <c r="BI118" s="91"/>
      <c r="BJ118" s="91"/>
      <c r="BK118" s="91"/>
      <c r="BL118" s="91" t="s">
        <v>6</v>
      </c>
      <c r="BM118" s="92" t="s">
        <v>979</v>
      </c>
      <c r="BN118" s="481">
        <v>5.125</v>
      </c>
      <c r="BO118" s="498"/>
      <c r="BP118" s="136">
        <v>4</v>
      </c>
      <c r="BQ118" s="201"/>
      <c r="BR118" s="207">
        <v>4.75</v>
      </c>
      <c r="BS118" s="92" t="s">
        <v>1062</v>
      </c>
      <c r="BT118" s="91" t="s">
        <v>6</v>
      </c>
      <c r="BU118" s="91"/>
      <c r="BV118" s="91" t="s">
        <v>6</v>
      </c>
      <c r="BW118" s="92" t="s">
        <v>1148</v>
      </c>
      <c r="BX118" s="505" t="s">
        <v>6</v>
      </c>
      <c r="BY118" s="498"/>
      <c r="BZ118" s="114"/>
      <c r="CA118" s="92"/>
      <c r="CB118" s="91" t="s">
        <v>6</v>
      </c>
      <c r="CC118" s="143" t="s">
        <v>1209</v>
      </c>
      <c r="CD118" s="145" t="s">
        <v>6</v>
      </c>
      <c r="CE118" s="97"/>
      <c r="CF118" s="91" t="s">
        <v>6</v>
      </c>
      <c r="CG118" s="143" t="s">
        <v>1271</v>
      </c>
      <c r="CH118" s="91">
        <v>4.5</v>
      </c>
      <c r="CI118" s="92" t="s">
        <v>1343</v>
      </c>
      <c r="CJ118" s="91" t="s">
        <v>6</v>
      </c>
      <c r="CK118" s="147" t="s">
        <v>1384</v>
      </c>
      <c r="CL118" s="150" t="s">
        <v>6</v>
      </c>
      <c r="CM118" s="92"/>
      <c r="CN118" s="150" t="s">
        <v>6</v>
      </c>
      <c r="CO118" s="92"/>
      <c r="CP118" s="91" t="s">
        <v>6</v>
      </c>
      <c r="CQ118" s="91"/>
      <c r="CR118" s="133" t="s">
        <v>6</v>
      </c>
      <c r="CS118" s="64" t="s">
        <v>1582</v>
      </c>
      <c r="CT118" s="153">
        <v>1.5</v>
      </c>
      <c r="CU118" s="92" t="s">
        <v>1488</v>
      </c>
      <c r="CV118" s="114">
        <v>6</v>
      </c>
      <c r="CW118" s="92"/>
      <c r="CX118" s="92" t="s">
        <v>6</v>
      </c>
      <c r="CY118" s="92" t="s">
        <v>2326</v>
      </c>
      <c r="CZ118" s="46" t="s">
        <v>6</v>
      </c>
      <c r="DA118" s="45" t="s">
        <v>2215</v>
      </c>
      <c r="DB118" s="510" t="s">
        <v>2</v>
      </c>
      <c r="DC118" s="184">
        <f t="shared" si="13"/>
        <v>10</v>
      </c>
    </row>
    <row r="119" spans="1:107" s="184" customFormat="1" ht="19" customHeight="1" x14ac:dyDescent="0.25">
      <c r="A119" s="205">
        <v>56172</v>
      </c>
      <c r="B119" s="5">
        <v>87</v>
      </c>
      <c r="C119" s="6" t="s">
        <v>96</v>
      </c>
      <c r="D119" s="29" t="s">
        <v>6</v>
      </c>
      <c r="E119" s="27"/>
      <c r="F119" s="46"/>
      <c r="G119" s="46"/>
      <c r="H119" s="186">
        <v>6.5</v>
      </c>
      <c r="I119" s="125"/>
      <c r="J119" s="481" t="s">
        <v>6</v>
      </c>
      <c r="K119" s="482" t="s">
        <v>1917</v>
      </c>
      <c r="L119" s="60" t="s">
        <v>6</v>
      </c>
      <c r="M119" s="64"/>
      <c r="N119" s="145" t="s">
        <v>6</v>
      </c>
      <c r="O119" s="97"/>
      <c r="P119" s="213">
        <v>6.35</v>
      </c>
      <c r="Q119" s="125"/>
      <c r="R119" s="214">
        <v>0.39800000000000002</v>
      </c>
      <c r="S119" s="88" t="s">
        <v>1852</v>
      </c>
      <c r="T119" s="203">
        <v>5.75</v>
      </c>
      <c r="U119" s="188"/>
      <c r="V119" s="79">
        <v>6</v>
      </c>
      <c r="W119" s="80" t="s">
        <v>429</v>
      </c>
      <c r="X119" s="85" t="s">
        <v>6</v>
      </c>
      <c r="Y119" s="88" t="s">
        <v>477</v>
      </c>
      <c r="Z119" s="91">
        <v>4</v>
      </c>
      <c r="AA119" s="92"/>
      <c r="AB119" s="91" t="s">
        <v>6</v>
      </c>
      <c r="AC119" s="92"/>
      <c r="AD119" s="96" t="s">
        <v>6</v>
      </c>
      <c r="AE119" s="92"/>
      <c r="AF119" s="46" t="s">
        <v>6</v>
      </c>
      <c r="AG119" s="45"/>
      <c r="AH119" s="133">
        <v>6</v>
      </c>
      <c r="AI119" s="92"/>
      <c r="AJ119" s="212" t="s">
        <v>6</v>
      </c>
      <c r="AK119" s="102" t="s">
        <v>685</v>
      </c>
      <c r="AL119" s="91" t="s">
        <v>6</v>
      </c>
      <c r="AM119" s="92"/>
      <c r="AN119" s="481" t="s">
        <v>6</v>
      </c>
      <c r="AO119" s="498"/>
      <c r="AP119" s="114" t="s">
        <v>6</v>
      </c>
      <c r="AQ119" s="92"/>
      <c r="AR119" s="481">
        <v>6</v>
      </c>
      <c r="AS119" s="498" t="s">
        <v>2016</v>
      </c>
      <c r="AT119" s="481" t="s">
        <v>6</v>
      </c>
      <c r="AU119" s="498"/>
      <c r="AV119" s="115" t="s">
        <v>6</v>
      </c>
      <c r="AW119" s="91"/>
      <c r="AX119" s="168">
        <v>6.875</v>
      </c>
      <c r="AY119" s="64"/>
      <c r="AZ119" s="91" t="s">
        <v>6</v>
      </c>
      <c r="BA119" s="64"/>
      <c r="BB119" s="119" t="s">
        <v>6</v>
      </c>
      <c r="BC119" s="91"/>
      <c r="BD119" s="124"/>
      <c r="BE119" s="125"/>
      <c r="BF119" s="130">
        <v>5.5</v>
      </c>
      <c r="BG119" s="92" t="s">
        <v>896</v>
      </c>
      <c r="BH119" s="114" t="s">
        <v>6</v>
      </c>
      <c r="BI119" s="91"/>
      <c r="BJ119" s="91"/>
      <c r="BK119" s="91"/>
      <c r="BL119" s="91">
        <v>6.875</v>
      </c>
      <c r="BM119" s="92"/>
      <c r="BN119" s="481">
        <v>5.125</v>
      </c>
      <c r="BO119" s="498"/>
      <c r="BP119" s="136">
        <v>4</v>
      </c>
      <c r="BQ119" s="201"/>
      <c r="BR119" s="91" t="s">
        <v>6</v>
      </c>
      <c r="BS119" s="91"/>
      <c r="BT119" s="91" t="s">
        <v>6</v>
      </c>
      <c r="BU119" s="91"/>
      <c r="BV119" s="79">
        <v>5.75</v>
      </c>
      <c r="BW119" s="91"/>
      <c r="BX119" s="505" t="s">
        <v>6</v>
      </c>
      <c r="BY119" s="498"/>
      <c r="BZ119" s="114"/>
      <c r="CA119" s="92"/>
      <c r="CB119" s="91">
        <v>6</v>
      </c>
      <c r="CC119" s="143"/>
      <c r="CD119" s="145" t="s">
        <v>6</v>
      </c>
      <c r="CE119" s="97"/>
      <c r="CF119" s="91" t="s">
        <v>6</v>
      </c>
      <c r="CG119" s="91"/>
      <c r="CH119" s="91">
        <v>4.5</v>
      </c>
      <c r="CI119" s="92"/>
      <c r="CJ119" s="91" t="s">
        <v>6</v>
      </c>
      <c r="CK119" s="92" t="s">
        <v>1385</v>
      </c>
      <c r="CL119" s="150">
        <v>6.25</v>
      </c>
      <c r="CM119" s="92" t="s">
        <v>1435</v>
      </c>
      <c r="CN119" s="150" t="s">
        <v>6</v>
      </c>
      <c r="CO119" s="91"/>
      <c r="CP119" s="91" t="s">
        <v>6</v>
      </c>
      <c r="CQ119" s="91"/>
      <c r="CR119" s="133" t="s">
        <v>6</v>
      </c>
      <c r="CS119" s="133"/>
      <c r="CT119" s="114">
        <v>1.5</v>
      </c>
      <c r="CU119" s="92" t="s">
        <v>1488</v>
      </c>
      <c r="CV119" s="114">
        <v>6</v>
      </c>
      <c r="CW119" s="92"/>
      <c r="CX119" s="92" t="s">
        <v>6</v>
      </c>
      <c r="CY119" s="92" t="s">
        <v>2291</v>
      </c>
      <c r="CZ119" s="46" t="s">
        <v>6</v>
      </c>
      <c r="DA119" s="45" t="s">
        <v>2216</v>
      </c>
      <c r="DB119" s="510" t="s">
        <v>2</v>
      </c>
      <c r="DC119" s="184">
        <f t="shared" si="13"/>
        <v>19</v>
      </c>
    </row>
    <row r="120" spans="1:107" s="184" customFormat="1" ht="19" customHeight="1" x14ac:dyDescent="0.25">
      <c r="A120" s="205">
        <v>541820</v>
      </c>
      <c r="B120" s="5">
        <v>88</v>
      </c>
      <c r="C120" s="6" t="s">
        <v>97</v>
      </c>
      <c r="D120" s="29" t="s">
        <v>6</v>
      </c>
      <c r="E120" s="27"/>
      <c r="F120" s="46"/>
      <c r="G120" s="46"/>
      <c r="H120" s="186" t="s">
        <v>6</v>
      </c>
      <c r="I120" s="125"/>
      <c r="J120" s="481" t="s">
        <v>6</v>
      </c>
      <c r="K120" s="482"/>
      <c r="L120" s="60" t="s">
        <v>6</v>
      </c>
      <c r="M120" s="64"/>
      <c r="N120" s="145" t="s">
        <v>6</v>
      </c>
      <c r="O120" s="97"/>
      <c r="P120" s="213">
        <v>6.35</v>
      </c>
      <c r="Q120" s="125" t="s">
        <v>392</v>
      </c>
      <c r="R120" s="214">
        <v>0.39800000000000002</v>
      </c>
      <c r="S120" s="88" t="s">
        <v>1852</v>
      </c>
      <c r="T120" s="203" t="s">
        <v>6</v>
      </c>
      <c r="U120" s="188"/>
      <c r="V120" s="79" t="s">
        <v>6</v>
      </c>
      <c r="W120" s="80" t="s">
        <v>429</v>
      </c>
      <c r="X120" s="85" t="s">
        <v>6</v>
      </c>
      <c r="Y120" s="88" t="s">
        <v>477</v>
      </c>
      <c r="Z120" s="91">
        <v>4</v>
      </c>
      <c r="AA120" s="92"/>
      <c r="AB120" s="91" t="s">
        <v>6</v>
      </c>
      <c r="AC120" s="92"/>
      <c r="AD120" s="96" t="s">
        <v>6</v>
      </c>
      <c r="AE120" s="92"/>
      <c r="AF120" s="46" t="s">
        <v>6</v>
      </c>
      <c r="AG120" s="45"/>
      <c r="AH120" s="133" t="s">
        <v>6</v>
      </c>
      <c r="AI120" s="92"/>
      <c r="AJ120" s="133" t="s">
        <v>6</v>
      </c>
      <c r="AK120" s="102"/>
      <c r="AL120" s="91" t="s">
        <v>6</v>
      </c>
      <c r="AM120" s="92"/>
      <c r="AN120" s="481" t="s">
        <v>6</v>
      </c>
      <c r="AO120" s="498"/>
      <c r="AP120" s="114" t="s">
        <v>6</v>
      </c>
      <c r="AQ120" s="92"/>
      <c r="AR120" s="481" t="s">
        <v>6</v>
      </c>
      <c r="AS120" s="498"/>
      <c r="AT120" s="481" t="s">
        <v>6</v>
      </c>
      <c r="AU120" s="498"/>
      <c r="AV120" s="115" t="s">
        <v>6</v>
      </c>
      <c r="AW120" s="91"/>
      <c r="AX120" s="168" t="s">
        <v>6</v>
      </c>
      <c r="AY120" s="64"/>
      <c r="AZ120" s="91" t="s">
        <v>6</v>
      </c>
      <c r="BA120" s="64"/>
      <c r="BB120" s="119" t="s">
        <v>6</v>
      </c>
      <c r="BC120" s="91"/>
      <c r="BD120" s="124"/>
      <c r="BE120" s="125"/>
      <c r="BF120" s="130" t="s">
        <v>6</v>
      </c>
      <c r="BG120" s="92"/>
      <c r="BH120" s="114" t="s">
        <v>6</v>
      </c>
      <c r="BI120" s="91"/>
      <c r="BJ120" s="91"/>
      <c r="BK120" s="91"/>
      <c r="BL120" s="91" t="s">
        <v>6</v>
      </c>
      <c r="BM120" s="91"/>
      <c r="BN120" s="481">
        <v>5.125</v>
      </c>
      <c r="BO120" s="498"/>
      <c r="BP120" s="136" t="s">
        <v>6</v>
      </c>
      <c r="BQ120" s="201"/>
      <c r="BR120" s="91" t="s">
        <v>6</v>
      </c>
      <c r="BS120" s="91"/>
      <c r="BT120" s="91" t="s">
        <v>6</v>
      </c>
      <c r="BU120" s="91"/>
      <c r="BV120" s="91" t="s">
        <v>6</v>
      </c>
      <c r="BW120" s="91"/>
      <c r="BX120" s="505" t="s">
        <v>6</v>
      </c>
      <c r="BY120" s="498"/>
      <c r="BZ120" s="114"/>
      <c r="CA120" s="92"/>
      <c r="CB120" s="91">
        <v>6</v>
      </c>
      <c r="CC120" s="143" t="s">
        <v>1210</v>
      </c>
      <c r="CD120" s="145" t="s">
        <v>6</v>
      </c>
      <c r="CE120" s="97"/>
      <c r="CF120" s="91" t="s">
        <v>6</v>
      </c>
      <c r="CG120" s="91"/>
      <c r="CH120" s="91">
        <v>4.5</v>
      </c>
      <c r="CI120" s="92"/>
      <c r="CJ120" s="91" t="s">
        <v>6</v>
      </c>
      <c r="CK120" s="92"/>
      <c r="CL120" s="150" t="s">
        <v>6</v>
      </c>
      <c r="CM120" s="92"/>
      <c r="CN120" s="150" t="s">
        <v>6</v>
      </c>
      <c r="CO120" s="91"/>
      <c r="CP120" s="91" t="s">
        <v>6</v>
      </c>
      <c r="CQ120" s="91"/>
      <c r="CR120" s="133" t="s">
        <v>6</v>
      </c>
      <c r="CS120" s="133"/>
      <c r="CT120" s="153">
        <v>1.5</v>
      </c>
      <c r="CU120" s="92" t="s">
        <v>1488</v>
      </c>
      <c r="CV120" s="154" t="s">
        <v>6</v>
      </c>
      <c r="CW120" s="92" t="s">
        <v>1548</v>
      </c>
      <c r="CX120" s="92" t="s">
        <v>6</v>
      </c>
      <c r="CY120" s="92"/>
      <c r="CZ120" s="46" t="s">
        <v>6</v>
      </c>
      <c r="DA120" s="45"/>
      <c r="DB120" s="510" t="s">
        <v>2</v>
      </c>
      <c r="DC120" s="184">
        <f t="shared" si="13"/>
        <v>7</v>
      </c>
    </row>
    <row r="121" spans="1:107" s="184" customFormat="1" ht="19" customHeight="1" x14ac:dyDescent="0.25">
      <c r="A121" s="205">
        <v>541910</v>
      </c>
      <c r="B121" s="5">
        <v>89</v>
      </c>
      <c r="C121" s="6" t="s">
        <v>98</v>
      </c>
      <c r="D121" s="29" t="s">
        <v>6</v>
      </c>
      <c r="E121" s="27"/>
      <c r="F121" s="46"/>
      <c r="G121" s="46"/>
      <c r="H121" s="186" t="s">
        <v>6</v>
      </c>
      <c r="I121" s="125"/>
      <c r="J121" s="481" t="s">
        <v>6</v>
      </c>
      <c r="K121" s="482" t="s">
        <v>1918</v>
      </c>
      <c r="L121" s="60" t="s">
        <v>6</v>
      </c>
      <c r="M121" s="64"/>
      <c r="N121" s="145" t="s">
        <v>6</v>
      </c>
      <c r="O121" s="97"/>
      <c r="P121" s="213" t="s">
        <v>6</v>
      </c>
      <c r="Q121" s="125" t="s">
        <v>393</v>
      </c>
      <c r="R121" s="214">
        <v>0.39800000000000002</v>
      </c>
      <c r="S121" s="88" t="s">
        <v>1852</v>
      </c>
      <c r="T121" s="203" t="s">
        <v>6</v>
      </c>
      <c r="U121" s="188"/>
      <c r="V121" s="79" t="s">
        <v>6</v>
      </c>
      <c r="W121" s="80" t="s">
        <v>429</v>
      </c>
      <c r="X121" s="85" t="s">
        <v>6</v>
      </c>
      <c r="Y121" s="88" t="s">
        <v>477</v>
      </c>
      <c r="Z121" s="91">
        <v>4</v>
      </c>
      <c r="AA121" s="92"/>
      <c r="AB121" s="91" t="s">
        <v>6</v>
      </c>
      <c r="AC121" s="92"/>
      <c r="AD121" s="96" t="s">
        <v>6</v>
      </c>
      <c r="AE121" s="92"/>
      <c r="AF121" s="46" t="s">
        <v>6</v>
      </c>
      <c r="AG121" s="45"/>
      <c r="AH121" s="133" t="s">
        <v>6</v>
      </c>
      <c r="AI121" s="92"/>
      <c r="AJ121" s="133" t="s">
        <v>6</v>
      </c>
      <c r="AK121" s="102"/>
      <c r="AL121" s="91" t="s">
        <v>6</v>
      </c>
      <c r="AM121" s="92"/>
      <c r="AN121" s="481" t="s">
        <v>6</v>
      </c>
      <c r="AO121" s="498"/>
      <c r="AP121" s="114" t="s">
        <v>6</v>
      </c>
      <c r="AQ121" s="92"/>
      <c r="AR121" s="481" t="s">
        <v>6</v>
      </c>
      <c r="AS121" s="498"/>
      <c r="AT121" s="481" t="s">
        <v>6</v>
      </c>
      <c r="AU121" s="498"/>
      <c r="AV121" s="115" t="s">
        <v>6</v>
      </c>
      <c r="AW121" s="91"/>
      <c r="AX121" s="168" t="s">
        <v>6</v>
      </c>
      <c r="AY121" s="64"/>
      <c r="AZ121" s="91" t="s">
        <v>6</v>
      </c>
      <c r="BA121" s="64"/>
      <c r="BB121" s="119" t="s">
        <v>6</v>
      </c>
      <c r="BC121" s="91"/>
      <c r="BD121" s="124"/>
      <c r="BE121" s="125"/>
      <c r="BF121" s="130" t="s">
        <v>6</v>
      </c>
      <c r="BG121" s="92"/>
      <c r="BH121" s="114" t="s">
        <v>6</v>
      </c>
      <c r="BI121" s="91"/>
      <c r="BJ121" s="91"/>
      <c r="BK121" s="91"/>
      <c r="BL121" s="91" t="s">
        <v>6</v>
      </c>
      <c r="BM121" s="91"/>
      <c r="BN121" s="481">
        <v>5.125</v>
      </c>
      <c r="BO121" s="498"/>
      <c r="BP121" s="136" t="s">
        <v>6</v>
      </c>
      <c r="BQ121" s="201"/>
      <c r="BR121" s="91" t="s">
        <v>6</v>
      </c>
      <c r="BS121" s="91"/>
      <c r="BT121" s="91" t="s">
        <v>6</v>
      </c>
      <c r="BU121" s="91"/>
      <c r="BV121" s="91" t="s">
        <v>6</v>
      </c>
      <c r="BW121" s="91"/>
      <c r="BX121" s="505" t="s">
        <v>6</v>
      </c>
      <c r="BY121" s="498"/>
      <c r="BZ121" s="114"/>
      <c r="CA121" s="92"/>
      <c r="CB121" s="91" t="s">
        <v>6</v>
      </c>
      <c r="CC121" s="91"/>
      <c r="CD121" s="145" t="s">
        <v>6</v>
      </c>
      <c r="CE121" s="97"/>
      <c r="CF121" s="91" t="s">
        <v>6</v>
      </c>
      <c r="CG121" s="91"/>
      <c r="CH121" s="91">
        <v>4.5</v>
      </c>
      <c r="CI121" s="92"/>
      <c r="CJ121" s="91" t="s">
        <v>6</v>
      </c>
      <c r="CK121" s="92"/>
      <c r="CL121" s="150" t="s">
        <v>6</v>
      </c>
      <c r="CM121" s="92"/>
      <c r="CN121" s="150" t="s">
        <v>6</v>
      </c>
      <c r="CO121" s="91"/>
      <c r="CP121" s="91" t="s">
        <v>6</v>
      </c>
      <c r="CQ121" s="91"/>
      <c r="CR121" s="133" t="s">
        <v>6</v>
      </c>
      <c r="CS121" s="133"/>
      <c r="CT121" s="153">
        <v>1.5</v>
      </c>
      <c r="CU121" s="92" t="s">
        <v>1488</v>
      </c>
      <c r="CV121" s="114">
        <v>6</v>
      </c>
      <c r="CW121" s="92"/>
      <c r="CX121" s="92" t="s">
        <v>6</v>
      </c>
      <c r="CY121" s="92"/>
      <c r="CZ121" s="46" t="s">
        <v>6</v>
      </c>
      <c r="DA121" s="45"/>
      <c r="DB121" s="510" t="s">
        <v>2</v>
      </c>
      <c r="DC121" s="184">
        <f t="shared" si="13"/>
        <v>6</v>
      </c>
    </row>
    <row r="122" spans="1:107" s="184" customFormat="1" ht="19" customHeight="1" x14ac:dyDescent="0.25">
      <c r="A122" s="205">
        <v>488991</v>
      </c>
      <c r="B122" s="5">
        <v>90</v>
      </c>
      <c r="C122" s="6" t="s">
        <v>37</v>
      </c>
      <c r="D122" s="29" t="s">
        <v>6</v>
      </c>
      <c r="E122" s="27"/>
      <c r="F122" s="46"/>
      <c r="G122" s="46"/>
      <c r="H122" s="186" t="s">
        <v>6</v>
      </c>
      <c r="I122" s="125"/>
      <c r="J122" s="481" t="s">
        <v>6</v>
      </c>
      <c r="K122" s="482" t="s">
        <v>1916</v>
      </c>
      <c r="L122" s="60" t="s">
        <v>6</v>
      </c>
      <c r="M122" s="64" t="s">
        <v>330</v>
      </c>
      <c r="N122" s="145" t="s">
        <v>6</v>
      </c>
      <c r="O122" s="97"/>
      <c r="P122" s="213">
        <v>6.35</v>
      </c>
      <c r="Q122" s="125"/>
      <c r="R122" s="214">
        <v>0.39800000000000002</v>
      </c>
      <c r="S122" s="88" t="s">
        <v>1852</v>
      </c>
      <c r="T122" s="203">
        <v>5.75</v>
      </c>
      <c r="U122" s="188" t="s">
        <v>1809</v>
      </c>
      <c r="V122" s="79" t="s">
        <v>6</v>
      </c>
      <c r="W122" s="80" t="s">
        <v>429</v>
      </c>
      <c r="X122" s="85" t="s">
        <v>6</v>
      </c>
      <c r="Y122" s="88"/>
      <c r="Z122" s="91">
        <v>4</v>
      </c>
      <c r="AA122" s="92"/>
      <c r="AB122" s="91" t="s">
        <v>6</v>
      </c>
      <c r="AC122" s="92"/>
      <c r="AD122" s="96" t="s">
        <v>6</v>
      </c>
      <c r="AE122" s="92"/>
      <c r="AF122" s="46" t="s">
        <v>6</v>
      </c>
      <c r="AG122" s="45"/>
      <c r="AH122" s="133">
        <v>6</v>
      </c>
      <c r="AI122" s="129" t="s">
        <v>638</v>
      </c>
      <c r="AJ122" s="133">
        <v>6.5</v>
      </c>
      <c r="AK122" s="102" t="s">
        <v>668</v>
      </c>
      <c r="AL122" s="91" t="s">
        <v>6</v>
      </c>
      <c r="AM122" s="92" t="s">
        <v>717</v>
      </c>
      <c r="AN122" s="481" t="s">
        <v>6</v>
      </c>
      <c r="AO122" s="498" t="s">
        <v>1982</v>
      </c>
      <c r="AP122" s="114" t="s">
        <v>6</v>
      </c>
      <c r="AQ122" s="92"/>
      <c r="AR122" s="481" t="s">
        <v>6</v>
      </c>
      <c r="AS122" s="498"/>
      <c r="AT122" s="481" t="s">
        <v>6</v>
      </c>
      <c r="AU122" s="498" t="s">
        <v>2048</v>
      </c>
      <c r="AV122" s="115" t="s">
        <v>6</v>
      </c>
      <c r="AW122" s="92"/>
      <c r="AX122" s="168" t="s">
        <v>6</v>
      </c>
      <c r="AY122" s="173" t="s">
        <v>1755</v>
      </c>
      <c r="AZ122" s="91" t="s">
        <v>6</v>
      </c>
      <c r="BA122" s="64"/>
      <c r="BB122" s="119" t="s">
        <v>6</v>
      </c>
      <c r="BC122" s="92"/>
      <c r="BD122" s="124"/>
      <c r="BE122" s="125"/>
      <c r="BF122" s="130">
        <v>5.5</v>
      </c>
      <c r="BG122" s="92" t="s">
        <v>897</v>
      </c>
      <c r="BH122" s="114" t="s">
        <v>6</v>
      </c>
      <c r="BI122" s="92"/>
      <c r="BJ122" s="91"/>
      <c r="BK122" s="91"/>
      <c r="BL122" s="91">
        <v>6.875</v>
      </c>
      <c r="BM122" s="92" t="s">
        <v>980</v>
      </c>
      <c r="BN122" s="481">
        <v>5.125</v>
      </c>
      <c r="BO122" s="498"/>
      <c r="BP122" s="136" t="s">
        <v>6</v>
      </c>
      <c r="BQ122" s="201" t="s">
        <v>2</v>
      </c>
      <c r="BR122" s="91" t="s">
        <v>6</v>
      </c>
      <c r="BS122" s="92"/>
      <c r="BT122" s="91" t="s">
        <v>6</v>
      </c>
      <c r="BU122" s="92" t="s">
        <v>1098</v>
      </c>
      <c r="BV122" s="91" t="s">
        <v>6</v>
      </c>
      <c r="BW122" s="92" t="s">
        <v>1149</v>
      </c>
      <c r="BX122" s="505" t="s">
        <v>6</v>
      </c>
      <c r="BY122" s="498" t="s">
        <v>2126</v>
      </c>
      <c r="BZ122" s="114" t="s">
        <v>2</v>
      </c>
      <c r="CA122" s="92"/>
      <c r="CB122" s="91" t="s">
        <v>6</v>
      </c>
      <c r="CC122" s="92" t="s">
        <v>1211</v>
      </c>
      <c r="CD122" s="145" t="s">
        <v>6</v>
      </c>
      <c r="CE122" s="97"/>
      <c r="CF122" s="91" t="s">
        <v>6</v>
      </c>
      <c r="CG122" s="92"/>
      <c r="CH122" s="91">
        <v>4.5</v>
      </c>
      <c r="CI122" s="92"/>
      <c r="CJ122" s="91" t="s">
        <v>6</v>
      </c>
      <c r="CK122" s="140" t="s">
        <v>1386</v>
      </c>
      <c r="CL122" s="150" t="s">
        <v>6</v>
      </c>
      <c r="CM122" s="92"/>
      <c r="CN122" s="150" t="s">
        <v>6</v>
      </c>
      <c r="CO122" s="92"/>
      <c r="CP122" s="91" t="s">
        <v>6</v>
      </c>
      <c r="CQ122" s="92"/>
      <c r="CR122" s="133" t="s">
        <v>6</v>
      </c>
      <c r="CS122" s="64"/>
      <c r="CT122" s="114">
        <v>1.5</v>
      </c>
      <c r="CU122" s="92" t="s">
        <v>1488</v>
      </c>
      <c r="CV122" s="114">
        <v>6</v>
      </c>
      <c r="CW122" s="92"/>
      <c r="CX122" s="92" t="s">
        <v>6</v>
      </c>
      <c r="CY122" s="92" t="s">
        <v>2292</v>
      </c>
      <c r="CZ122" s="46" t="s">
        <v>6</v>
      </c>
      <c r="DA122" s="45"/>
      <c r="DB122" s="510" t="s">
        <v>2</v>
      </c>
      <c r="DC122" s="184">
        <f t="shared" si="13"/>
        <v>12</v>
      </c>
    </row>
    <row r="123" spans="1:107" s="184" customFormat="1" ht="19" customHeight="1" x14ac:dyDescent="0.25">
      <c r="A123" s="205">
        <v>56171</v>
      </c>
      <c r="B123" s="5">
        <v>91</v>
      </c>
      <c r="C123" s="6" t="s">
        <v>99</v>
      </c>
      <c r="D123" s="29" t="s">
        <v>6</v>
      </c>
      <c r="E123" s="27"/>
      <c r="F123" s="46"/>
      <c r="G123" s="46"/>
      <c r="H123" s="186">
        <v>6.5</v>
      </c>
      <c r="I123" s="125"/>
      <c r="J123" s="481" t="s">
        <v>6</v>
      </c>
      <c r="K123" s="482" t="s">
        <v>1916</v>
      </c>
      <c r="L123" s="60" t="s">
        <v>6</v>
      </c>
      <c r="M123" s="64"/>
      <c r="N123" s="145" t="s">
        <v>6</v>
      </c>
      <c r="O123" s="97"/>
      <c r="P123" s="213">
        <v>6.35</v>
      </c>
      <c r="Q123" s="125"/>
      <c r="R123" s="214">
        <v>0.39800000000000002</v>
      </c>
      <c r="S123" s="88" t="s">
        <v>1852</v>
      </c>
      <c r="T123" s="203">
        <v>5.75</v>
      </c>
      <c r="U123" s="188"/>
      <c r="V123" s="79">
        <v>6</v>
      </c>
      <c r="W123" s="80" t="s">
        <v>429</v>
      </c>
      <c r="X123" s="85" t="s">
        <v>6</v>
      </c>
      <c r="Y123" s="88" t="s">
        <v>477</v>
      </c>
      <c r="Z123" s="91">
        <v>4</v>
      </c>
      <c r="AA123" s="92" t="s">
        <v>535</v>
      </c>
      <c r="AB123" s="91" t="s">
        <v>6</v>
      </c>
      <c r="AC123" s="92"/>
      <c r="AD123" s="96" t="s">
        <v>6</v>
      </c>
      <c r="AE123" s="92"/>
      <c r="AF123" s="46" t="s">
        <v>6</v>
      </c>
      <c r="AG123" s="45"/>
      <c r="AH123" s="91">
        <v>6</v>
      </c>
      <c r="AI123" s="92"/>
      <c r="AJ123" s="133">
        <v>6.5</v>
      </c>
      <c r="AK123" s="102" t="s">
        <v>668</v>
      </c>
      <c r="AL123" s="91" t="s">
        <v>6</v>
      </c>
      <c r="AM123" s="92"/>
      <c r="AN123" s="481" t="s">
        <v>6</v>
      </c>
      <c r="AO123" s="498"/>
      <c r="AP123" s="114" t="s">
        <v>6</v>
      </c>
      <c r="AQ123" s="92"/>
      <c r="AR123" s="481" t="s">
        <v>6</v>
      </c>
      <c r="AS123" s="498"/>
      <c r="AT123" s="481" t="s">
        <v>6</v>
      </c>
      <c r="AU123" s="498"/>
      <c r="AV123" s="115" t="s">
        <v>6</v>
      </c>
      <c r="AW123" s="91"/>
      <c r="AX123" s="168">
        <v>6.875</v>
      </c>
      <c r="AY123" s="64"/>
      <c r="AZ123" s="91">
        <v>7</v>
      </c>
      <c r="BA123" s="64"/>
      <c r="BB123" s="119" t="s">
        <v>6</v>
      </c>
      <c r="BC123" s="91"/>
      <c r="BD123" s="124"/>
      <c r="BE123" s="125"/>
      <c r="BF123" s="130">
        <v>5.5</v>
      </c>
      <c r="BG123" s="92" t="s">
        <v>898</v>
      </c>
      <c r="BH123" s="114" t="s">
        <v>6</v>
      </c>
      <c r="BI123" s="91"/>
      <c r="BJ123" s="91"/>
      <c r="BK123" s="91"/>
      <c r="BL123" s="91">
        <v>6.875</v>
      </c>
      <c r="BM123" s="91"/>
      <c r="BN123" s="481">
        <v>5.125</v>
      </c>
      <c r="BO123" s="498"/>
      <c r="BP123" s="136">
        <v>4</v>
      </c>
      <c r="BQ123" s="201"/>
      <c r="BR123" s="91" t="s">
        <v>6</v>
      </c>
      <c r="BS123" s="91"/>
      <c r="BT123" s="91" t="s">
        <v>6</v>
      </c>
      <c r="BU123" s="91"/>
      <c r="BV123" s="79">
        <v>5.75</v>
      </c>
      <c r="BW123" s="91"/>
      <c r="BX123" s="505" t="s">
        <v>6</v>
      </c>
      <c r="BY123" s="498"/>
      <c r="BZ123" s="114"/>
      <c r="CA123" s="92"/>
      <c r="CB123" s="91">
        <v>6</v>
      </c>
      <c r="CC123" s="92"/>
      <c r="CD123" s="145" t="s">
        <v>6</v>
      </c>
      <c r="CE123" s="97"/>
      <c r="CF123" s="91" t="s">
        <v>6</v>
      </c>
      <c r="CG123" s="91"/>
      <c r="CH123" s="91">
        <v>4.5</v>
      </c>
      <c r="CI123" s="92"/>
      <c r="CJ123" s="91" t="s">
        <v>6</v>
      </c>
      <c r="CK123" s="92"/>
      <c r="CL123" s="150">
        <v>6.25</v>
      </c>
      <c r="CM123" s="92"/>
      <c r="CN123" s="150" t="s">
        <v>6</v>
      </c>
      <c r="CO123" s="91"/>
      <c r="CP123" s="91" t="s">
        <v>6</v>
      </c>
      <c r="CQ123" s="91"/>
      <c r="CR123" s="133" t="s">
        <v>6</v>
      </c>
      <c r="CS123" s="133"/>
      <c r="CT123" s="114">
        <v>6.5</v>
      </c>
      <c r="CU123" s="92" t="s">
        <v>1491</v>
      </c>
      <c r="CV123" s="114">
        <v>6</v>
      </c>
      <c r="CW123" s="92"/>
      <c r="CX123" s="92" t="s">
        <v>6</v>
      </c>
      <c r="CY123" s="92" t="s">
        <v>2293</v>
      </c>
      <c r="CZ123" s="46" t="s">
        <v>6</v>
      </c>
      <c r="DA123" s="45" t="s">
        <v>2217</v>
      </c>
      <c r="DB123" s="510" t="s">
        <v>2</v>
      </c>
      <c r="DC123" s="184">
        <f t="shared" si="13"/>
        <v>20</v>
      </c>
    </row>
    <row r="124" spans="1:107" s="184" customFormat="1" ht="19" customHeight="1" x14ac:dyDescent="0.25">
      <c r="A124" s="205">
        <v>561439</v>
      </c>
      <c r="B124" s="5">
        <v>92</v>
      </c>
      <c r="C124" s="6" t="s">
        <v>100</v>
      </c>
      <c r="D124" s="29">
        <v>4</v>
      </c>
      <c r="E124" s="27"/>
      <c r="F124" s="46" t="s">
        <v>2</v>
      </c>
      <c r="G124" s="46"/>
      <c r="H124" s="186">
        <v>6.5</v>
      </c>
      <c r="I124" s="125" t="s">
        <v>1659</v>
      </c>
      <c r="J124" s="481">
        <v>5.6</v>
      </c>
      <c r="K124" s="482" t="s">
        <v>1884</v>
      </c>
      <c r="L124" s="60">
        <v>7.25</v>
      </c>
      <c r="M124" s="64" t="s">
        <v>331</v>
      </c>
      <c r="N124" s="145" t="s">
        <v>6</v>
      </c>
      <c r="O124" s="97" t="s">
        <v>1956</v>
      </c>
      <c r="P124" s="213">
        <v>6.35</v>
      </c>
      <c r="Q124" s="125"/>
      <c r="R124" s="214">
        <v>0.39800000000000002</v>
      </c>
      <c r="S124" s="88" t="s">
        <v>1852</v>
      </c>
      <c r="T124" s="203">
        <v>5.75</v>
      </c>
      <c r="U124" s="188" t="s">
        <v>1810</v>
      </c>
      <c r="V124" s="79">
        <v>6</v>
      </c>
      <c r="W124" s="80" t="s">
        <v>429</v>
      </c>
      <c r="X124" s="85">
        <v>4</v>
      </c>
      <c r="Y124" s="88"/>
      <c r="Z124" s="91">
        <v>4</v>
      </c>
      <c r="AA124" s="92"/>
      <c r="AB124" s="91">
        <v>6</v>
      </c>
      <c r="AC124" s="92"/>
      <c r="AD124" s="96" t="s">
        <v>6</v>
      </c>
      <c r="AE124" s="92"/>
      <c r="AF124" s="46" t="s">
        <v>6</v>
      </c>
      <c r="AG124" s="45" t="s">
        <v>596</v>
      </c>
      <c r="AH124" s="91">
        <v>6</v>
      </c>
      <c r="AI124" s="92"/>
      <c r="AJ124" s="133">
        <v>6.5</v>
      </c>
      <c r="AK124" s="102" t="s">
        <v>668</v>
      </c>
      <c r="AL124" s="91">
        <v>6</v>
      </c>
      <c r="AM124" s="92"/>
      <c r="AN124" s="481">
        <v>5</v>
      </c>
      <c r="AO124" s="498"/>
      <c r="AP124" s="200">
        <v>6</v>
      </c>
      <c r="AQ124" s="92" t="s">
        <v>765</v>
      </c>
      <c r="AR124" s="481">
        <v>6</v>
      </c>
      <c r="AS124" s="498"/>
      <c r="AT124" s="481">
        <v>6.25</v>
      </c>
      <c r="AU124" s="498"/>
      <c r="AV124" s="115">
        <v>6</v>
      </c>
      <c r="AW124" s="92" t="s">
        <v>805</v>
      </c>
      <c r="AX124" s="168">
        <v>6.875</v>
      </c>
      <c r="AY124" s="64"/>
      <c r="AZ124" s="91">
        <v>7</v>
      </c>
      <c r="BA124" s="64" t="s">
        <v>1710</v>
      </c>
      <c r="BB124" s="119" t="s">
        <v>6</v>
      </c>
      <c r="BC124" s="91"/>
      <c r="BD124" s="124"/>
      <c r="BE124" s="125"/>
      <c r="BF124" s="130">
        <v>5.5</v>
      </c>
      <c r="BG124" s="92" t="s">
        <v>899</v>
      </c>
      <c r="BH124" s="114">
        <v>6.85</v>
      </c>
      <c r="BI124" s="92" t="s">
        <v>931</v>
      </c>
      <c r="BJ124" s="91" t="s">
        <v>2</v>
      </c>
      <c r="BK124" s="91"/>
      <c r="BL124" s="91">
        <v>6.875</v>
      </c>
      <c r="BM124" s="91"/>
      <c r="BN124" s="481">
        <v>5.125</v>
      </c>
      <c r="BO124" s="498"/>
      <c r="BP124" s="136">
        <v>4</v>
      </c>
      <c r="BQ124" s="201" t="s">
        <v>2</v>
      </c>
      <c r="BR124" s="150">
        <v>4.75</v>
      </c>
      <c r="BS124" s="92" t="s">
        <v>1063</v>
      </c>
      <c r="BT124" s="91">
        <v>5</v>
      </c>
      <c r="BU124" s="92" t="s">
        <v>1104</v>
      </c>
      <c r="BV124" s="79">
        <v>5.75</v>
      </c>
      <c r="BW124" s="91"/>
      <c r="BX124" s="505">
        <v>4.5</v>
      </c>
      <c r="BY124" s="498"/>
      <c r="BZ124" s="114"/>
      <c r="CA124" s="92"/>
      <c r="CB124" s="91">
        <v>6</v>
      </c>
      <c r="CC124" s="91"/>
      <c r="CD124" s="145">
        <v>7</v>
      </c>
      <c r="CE124" s="97"/>
      <c r="CF124" s="91">
        <v>6</v>
      </c>
      <c r="CG124" s="91"/>
      <c r="CH124" s="91">
        <v>4.5</v>
      </c>
      <c r="CI124" s="92"/>
      <c r="CJ124" s="91">
        <v>7</v>
      </c>
      <c r="CK124" s="92"/>
      <c r="CL124" s="150">
        <v>6.25</v>
      </c>
      <c r="CM124" s="92"/>
      <c r="CN124" s="150">
        <v>4.7</v>
      </c>
      <c r="CO124" s="91"/>
      <c r="CP124" s="91">
        <v>6</v>
      </c>
      <c r="CQ124" s="91"/>
      <c r="CR124" s="133">
        <v>5.3</v>
      </c>
      <c r="CS124" s="133"/>
      <c r="CT124" s="114">
        <v>6.5</v>
      </c>
      <c r="CU124" s="92" t="s">
        <v>1491</v>
      </c>
      <c r="CV124" s="114">
        <v>6</v>
      </c>
      <c r="CW124" s="92"/>
      <c r="CX124" s="92">
        <v>5</v>
      </c>
      <c r="CY124" s="92" t="s">
        <v>2294</v>
      </c>
      <c r="CZ124" s="46">
        <v>4</v>
      </c>
      <c r="DA124" s="45" t="s">
        <v>2218</v>
      </c>
      <c r="DB124" s="510" t="s">
        <v>2</v>
      </c>
      <c r="DC124" s="184">
        <f t="shared" si="13"/>
        <v>43</v>
      </c>
    </row>
    <row r="125" spans="1:107" s="184" customFormat="1" ht="19" customHeight="1" x14ac:dyDescent="0.25">
      <c r="A125" s="205">
        <v>81292</v>
      </c>
      <c r="B125" s="5">
        <v>93</v>
      </c>
      <c r="C125" s="6" t="s">
        <v>101</v>
      </c>
      <c r="D125" s="29">
        <v>4</v>
      </c>
      <c r="E125" s="27"/>
      <c r="F125" s="46" t="s">
        <v>2</v>
      </c>
      <c r="G125" s="46"/>
      <c r="H125" s="186">
        <v>6.5</v>
      </c>
      <c r="I125" s="125"/>
      <c r="J125" s="481">
        <v>5.6</v>
      </c>
      <c r="K125" s="482" t="s">
        <v>1884</v>
      </c>
      <c r="L125" s="60">
        <v>7.25</v>
      </c>
      <c r="M125" s="64" t="s">
        <v>332</v>
      </c>
      <c r="N125" s="145">
        <v>2.9</v>
      </c>
      <c r="O125" s="97" t="s">
        <v>1957</v>
      </c>
      <c r="P125" s="213">
        <v>6.35</v>
      </c>
      <c r="Q125" s="125"/>
      <c r="R125" s="214">
        <v>0.39800000000000002</v>
      </c>
      <c r="S125" s="88" t="s">
        <v>1852</v>
      </c>
      <c r="T125" s="203">
        <v>5.75</v>
      </c>
      <c r="U125" s="188"/>
      <c r="V125" s="79">
        <v>6</v>
      </c>
      <c r="W125" s="80" t="s">
        <v>429</v>
      </c>
      <c r="X125" s="85">
        <v>4</v>
      </c>
      <c r="Y125" s="88"/>
      <c r="Z125" s="91">
        <v>4</v>
      </c>
      <c r="AA125" s="92"/>
      <c r="AB125" s="91">
        <v>6</v>
      </c>
      <c r="AC125" s="92"/>
      <c r="AD125" s="96">
        <v>6.25</v>
      </c>
      <c r="AE125" s="92"/>
      <c r="AF125" s="46" t="s">
        <v>6</v>
      </c>
      <c r="AG125" s="45"/>
      <c r="AH125" s="91">
        <v>6</v>
      </c>
      <c r="AI125" s="92"/>
      <c r="AJ125" s="133">
        <v>6.5</v>
      </c>
      <c r="AK125" s="102" t="s">
        <v>668</v>
      </c>
      <c r="AL125" s="91">
        <v>6</v>
      </c>
      <c r="AM125" s="92" t="s">
        <v>718</v>
      </c>
      <c r="AN125" s="481">
        <v>5</v>
      </c>
      <c r="AO125" s="498"/>
      <c r="AP125" s="200">
        <v>6</v>
      </c>
      <c r="AQ125" s="92" t="s">
        <v>765</v>
      </c>
      <c r="AR125" s="481">
        <v>6</v>
      </c>
      <c r="AS125" s="498"/>
      <c r="AT125" s="481">
        <v>6.25</v>
      </c>
      <c r="AU125" s="498"/>
      <c r="AV125" s="115">
        <v>6</v>
      </c>
      <c r="AW125" s="92" t="s">
        <v>806</v>
      </c>
      <c r="AX125" s="168">
        <v>6.875</v>
      </c>
      <c r="AY125" s="64"/>
      <c r="AZ125" s="91">
        <v>7</v>
      </c>
      <c r="BA125" s="64"/>
      <c r="BB125" s="236">
        <v>4.2249999999999996</v>
      </c>
      <c r="BC125" s="92" t="s">
        <v>844</v>
      </c>
      <c r="BD125" s="124" t="s">
        <v>2</v>
      </c>
      <c r="BE125" s="125"/>
      <c r="BF125" s="130">
        <v>5.5</v>
      </c>
      <c r="BG125" s="92" t="s">
        <v>899</v>
      </c>
      <c r="BH125" s="114">
        <v>6.85</v>
      </c>
      <c r="BI125" s="92" t="s">
        <v>931</v>
      </c>
      <c r="BJ125" s="91" t="s">
        <v>2</v>
      </c>
      <c r="BK125" s="91"/>
      <c r="BL125" s="91">
        <v>6.875</v>
      </c>
      <c r="BM125" s="91"/>
      <c r="BN125" s="481">
        <v>5.125</v>
      </c>
      <c r="BO125" s="498"/>
      <c r="BP125" s="136">
        <v>4</v>
      </c>
      <c r="BQ125" s="201"/>
      <c r="BR125" s="150">
        <v>4.75</v>
      </c>
      <c r="BS125" s="92" t="s">
        <v>1063</v>
      </c>
      <c r="BT125" s="91">
        <v>5</v>
      </c>
      <c r="BU125" s="92" t="s">
        <v>1104</v>
      </c>
      <c r="BV125" s="79">
        <v>5.75</v>
      </c>
      <c r="BW125" s="91"/>
      <c r="BX125" s="505">
        <v>4.5</v>
      </c>
      <c r="BY125" s="498"/>
      <c r="BZ125" s="114"/>
      <c r="CA125" s="92"/>
      <c r="CB125" s="91">
        <v>6</v>
      </c>
      <c r="CC125" s="91"/>
      <c r="CD125" s="145">
        <v>7</v>
      </c>
      <c r="CE125" s="97" t="s">
        <v>2149</v>
      </c>
      <c r="CF125" s="133" t="s">
        <v>6</v>
      </c>
      <c r="CG125" s="143" t="s">
        <v>1272</v>
      </c>
      <c r="CH125" s="91">
        <v>4.5</v>
      </c>
      <c r="CI125" s="92"/>
      <c r="CJ125" s="91">
        <v>7</v>
      </c>
      <c r="CK125" s="92"/>
      <c r="CL125" s="150">
        <v>6.25</v>
      </c>
      <c r="CM125" s="92"/>
      <c r="CN125" s="150">
        <v>4.7</v>
      </c>
      <c r="CO125" s="91"/>
      <c r="CP125" s="91">
        <v>6</v>
      </c>
      <c r="CQ125" s="91"/>
      <c r="CR125" s="133" t="s">
        <v>6</v>
      </c>
      <c r="CS125" s="64" t="s">
        <v>1583</v>
      </c>
      <c r="CT125" s="114">
        <v>6.5</v>
      </c>
      <c r="CU125" s="92" t="s">
        <v>1491</v>
      </c>
      <c r="CV125" s="114">
        <v>6</v>
      </c>
      <c r="CW125" s="92"/>
      <c r="CX125" s="92">
        <v>5</v>
      </c>
      <c r="CY125" s="92"/>
      <c r="CZ125" s="46">
        <v>4</v>
      </c>
      <c r="DA125" s="45" t="s">
        <v>2219</v>
      </c>
      <c r="DB125" s="510" t="s">
        <v>2</v>
      </c>
      <c r="DC125" s="184">
        <f t="shared" si="13"/>
        <v>44</v>
      </c>
    </row>
    <row r="126" spans="1:107" s="184" customFormat="1" ht="19" customHeight="1" x14ac:dyDescent="0.25">
      <c r="A126" s="205">
        <v>32311</v>
      </c>
      <c r="B126" s="5">
        <v>94</v>
      </c>
      <c r="C126" s="6" t="s">
        <v>102</v>
      </c>
      <c r="D126" s="29">
        <v>4</v>
      </c>
      <c r="E126" s="27"/>
      <c r="F126" s="46" t="s">
        <v>2</v>
      </c>
      <c r="G126" s="46"/>
      <c r="H126" s="186">
        <v>6.5</v>
      </c>
      <c r="I126" s="125"/>
      <c r="J126" s="481">
        <v>5.6</v>
      </c>
      <c r="K126" s="482" t="s">
        <v>1884</v>
      </c>
      <c r="L126" s="60">
        <v>7.25</v>
      </c>
      <c r="M126" s="64" t="s">
        <v>333</v>
      </c>
      <c r="N126" s="145">
        <v>2.9</v>
      </c>
      <c r="O126" s="97" t="s">
        <v>1958</v>
      </c>
      <c r="P126" s="213">
        <v>6.35</v>
      </c>
      <c r="Q126" s="125"/>
      <c r="R126" s="214">
        <v>0.72</v>
      </c>
      <c r="S126" s="88" t="s">
        <v>1862</v>
      </c>
      <c r="T126" s="203">
        <v>5.75</v>
      </c>
      <c r="U126" s="188"/>
      <c r="V126" s="79">
        <v>6</v>
      </c>
      <c r="W126" s="80" t="s">
        <v>429</v>
      </c>
      <c r="X126" s="85">
        <v>4</v>
      </c>
      <c r="Y126" s="88"/>
      <c r="Z126" s="91">
        <v>0.5</v>
      </c>
      <c r="AA126" s="92" t="s">
        <v>536</v>
      </c>
      <c r="AB126" s="91">
        <v>6</v>
      </c>
      <c r="AC126" s="92"/>
      <c r="AD126" s="96" t="s">
        <v>6</v>
      </c>
      <c r="AE126" s="92"/>
      <c r="AF126" s="46">
        <v>7</v>
      </c>
      <c r="AG126" s="45" t="s">
        <v>597</v>
      </c>
      <c r="AH126" s="91">
        <v>6</v>
      </c>
      <c r="AI126" s="92"/>
      <c r="AJ126" s="133">
        <v>6.5</v>
      </c>
      <c r="AK126" s="102" t="s">
        <v>668</v>
      </c>
      <c r="AL126" s="91">
        <v>6</v>
      </c>
      <c r="AM126" s="92"/>
      <c r="AN126" s="481">
        <v>5</v>
      </c>
      <c r="AO126" s="498" t="s">
        <v>1983</v>
      </c>
      <c r="AP126" s="200">
        <v>6</v>
      </c>
      <c r="AQ126" s="92" t="s">
        <v>766</v>
      </c>
      <c r="AR126" s="481">
        <v>6</v>
      </c>
      <c r="AS126" s="498"/>
      <c r="AT126" s="481">
        <v>6.25</v>
      </c>
      <c r="AU126" s="498" t="s">
        <v>2049</v>
      </c>
      <c r="AV126" s="115">
        <v>6</v>
      </c>
      <c r="AW126" s="92" t="s">
        <v>805</v>
      </c>
      <c r="AX126" s="168">
        <v>6.875</v>
      </c>
      <c r="AY126" s="64"/>
      <c r="AZ126" s="91">
        <v>7</v>
      </c>
      <c r="BA126" s="64" t="s">
        <v>1710</v>
      </c>
      <c r="BB126" s="119">
        <v>4.2249999999999996</v>
      </c>
      <c r="BC126" s="91"/>
      <c r="BD126" s="124"/>
      <c r="BE126" s="125"/>
      <c r="BF126" s="130">
        <v>5.5</v>
      </c>
      <c r="BG126" s="92" t="s">
        <v>900</v>
      </c>
      <c r="BH126" s="114">
        <v>6.85</v>
      </c>
      <c r="BI126" s="92" t="s">
        <v>931</v>
      </c>
      <c r="BJ126" s="91" t="s">
        <v>2</v>
      </c>
      <c r="BK126" s="91"/>
      <c r="BL126" s="91">
        <v>6.875</v>
      </c>
      <c r="BM126" s="91"/>
      <c r="BN126" s="481">
        <v>5.125</v>
      </c>
      <c r="BO126" s="498"/>
      <c r="BP126" s="136">
        <v>4</v>
      </c>
      <c r="BQ126" s="201"/>
      <c r="BR126" s="150">
        <v>4.75</v>
      </c>
      <c r="BS126" s="92" t="s">
        <v>1063</v>
      </c>
      <c r="BT126" s="91">
        <v>5</v>
      </c>
      <c r="BU126" s="92" t="s">
        <v>1104</v>
      </c>
      <c r="BV126" s="79">
        <v>5.75</v>
      </c>
      <c r="BW126" s="91"/>
      <c r="BX126" s="505">
        <v>4.5</v>
      </c>
      <c r="BY126" s="498"/>
      <c r="BZ126" s="114"/>
      <c r="CA126" s="92"/>
      <c r="CB126" s="91">
        <v>6</v>
      </c>
      <c r="CC126" s="91"/>
      <c r="CD126" s="145">
        <v>7</v>
      </c>
      <c r="CE126" s="97"/>
      <c r="CF126" s="133">
        <v>6</v>
      </c>
      <c r="CG126" s="143" t="s">
        <v>1273</v>
      </c>
      <c r="CH126" s="91">
        <v>4.5</v>
      </c>
      <c r="CI126" s="92"/>
      <c r="CJ126" s="91">
        <v>7</v>
      </c>
      <c r="CK126" s="92"/>
      <c r="CL126" s="150">
        <v>6.25</v>
      </c>
      <c r="CM126" s="92"/>
      <c r="CN126" s="150">
        <v>4.7</v>
      </c>
      <c r="CO126" s="91"/>
      <c r="CP126" s="91">
        <v>6</v>
      </c>
      <c r="CQ126" s="92" t="s">
        <v>1472</v>
      </c>
      <c r="CR126" s="133">
        <v>5.3</v>
      </c>
      <c r="CS126" s="133"/>
      <c r="CT126" s="114">
        <v>6.5</v>
      </c>
      <c r="CU126" s="92" t="s">
        <v>1491</v>
      </c>
      <c r="CV126" s="114">
        <v>6</v>
      </c>
      <c r="CW126" s="92"/>
      <c r="CX126" s="92">
        <v>5</v>
      </c>
      <c r="CY126" s="92"/>
      <c r="CZ126" s="46">
        <v>4</v>
      </c>
      <c r="DA126" s="45" t="s">
        <v>2220</v>
      </c>
      <c r="DB126" s="510" t="s">
        <v>2</v>
      </c>
      <c r="DC126" s="184">
        <f t="shared" si="13"/>
        <v>46</v>
      </c>
    </row>
    <row r="127" spans="1:107" s="184" customFormat="1" ht="19" customHeight="1" x14ac:dyDescent="0.25">
      <c r="A127" s="205">
        <v>561611</v>
      </c>
      <c r="B127" s="5">
        <v>95</v>
      </c>
      <c r="C127" s="6" t="s">
        <v>103</v>
      </c>
      <c r="D127" s="29" t="s">
        <v>6</v>
      </c>
      <c r="E127" s="27"/>
      <c r="F127" s="46"/>
      <c r="G127" s="46"/>
      <c r="H127" s="186" t="s">
        <v>6</v>
      </c>
      <c r="I127" s="125"/>
      <c r="J127" s="481" t="s">
        <v>6</v>
      </c>
      <c r="K127" s="482"/>
      <c r="L127" s="60" t="s">
        <v>6</v>
      </c>
      <c r="M127" s="64"/>
      <c r="N127" s="145" t="s">
        <v>6</v>
      </c>
      <c r="O127" s="97"/>
      <c r="P127" s="213">
        <v>6.35</v>
      </c>
      <c r="Q127" s="125"/>
      <c r="R127" s="214">
        <v>0.39800000000000002</v>
      </c>
      <c r="S127" s="88" t="s">
        <v>1852</v>
      </c>
      <c r="T127" s="203">
        <v>5.75</v>
      </c>
      <c r="U127" s="188" t="s">
        <v>1828</v>
      </c>
      <c r="V127" s="79">
        <v>6</v>
      </c>
      <c r="W127" s="80" t="s">
        <v>429</v>
      </c>
      <c r="X127" s="85" t="s">
        <v>6</v>
      </c>
      <c r="Y127" s="88" t="s">
        <v>477</v>
      </c>
      <c r="Z127" s="91">
        <v>4</v>
      </c>
      <c r="AA127" s="92"/>
      <c r="AB127" s="91" t="s">
        <v>6</v>
      </c>
      <c r="AC127" s="92"/>
      <c r="AD127" s="96" t="s">
        <v>6</v>
      </c>
      <c r="AE127" s="92"/>
      <c r="AF127" s="46" t="s">
        <v>6</v>
      </c>
      <c r="AG127" s="45"/>
      <c r="AH127" s="91">
        <v>6</v>
      </c>
      <c r="AI127" s="129" t="s">
        <v>639</v>
      </c>
      <c r="AJ127" s="133" t="s">
        <v>6</v>
      </c>
      <c r="AK127" s="102"/>
      <c r="AL127" s="91" t="s">
        <v>6</v>
      </c>
      <c r="AM127" s="92"/>
      <c r="AN127" s="481" t="s">
        <v>6</v>
      </c>
      <c r="AO127" s="498"/>
      <c r="AP127" s="114" t="s">
        <v>6</v>
      </c>
      <c r="AQ127" s="92"/>
      <c r="AR127" s="481">
        <v>6</v>
      </c>
      <c r="AS127" s="498"/>
      <c r="AT127" s="481" t="s">
        <v>6</v>
      </c>
      <c r="AU127" s="498"/>
      <c r="AV127" s="115" t="s">
        <v>6</v>
      </c>
      <c r="AW127" s="91"/>
      <c r="AX127" s="168">
        <v>6.875</v>
      </c>
      <c r="AY127" s="64"/>
      <c r="AZ127" s="91" t="s">
        <v>6</v>
      </c>
      <c r="BA127" s="64"/>
      <c r="BB127" s="119" t="s">
        <v>6</v>
      </c>
      <c r="BC127" s="91"/>
      <c r="BD127" s="124"/>
      <c r="BE127" s="125"/>
      <c r="BF127" s="130">
        <v>5.5</v>
      </c>
      <c r="BG127" s="92" t="s">
        <v>894</v>
      </c>
      <c r="BH127" s="114" t="s">
        <v>6</v>
      </c>
      <c r="BI127" s="91"/>
      <c r="BJ127" s="91"/>
      <c r="BK127" s="91"/>
      <c r="BL127" s="91">
        <v>6.875</v>
      </c>
      <c r="BM127" s="92" t="s">
        <v>981</v>
      </c>
      <c r="BN127" s="481">
        <v>5.125</v>
      </c>
      <c r="BO127" s="498"/>
      <c r="BP127" s="136">
        <v>4</v>
      </c>
      <c r="BQ127" s="201"/>
      <c r="BR127" s="91" t="s">
        <v>6</v>
      </c>
      <c r="BS127" s="91"/>
      <c r="BT127" s="91" t="s">
        <v>6</v>
      </c>
      <c r="BU127" s="91"/>
      <c r="BV127" s="79">
        <v>5.75</v>
      </c>
      <c r="BW127" s="91"/>
      <c r="BX127" s="505" t="s">
        <v>6</v>
      </c>
      <c r="BY127" s="498"/>
      <c r="BZ127" s="114"/>
      <c r="CA127" s="92"/>
      <c r="CB127" s="91" t="s">
        <v>6</v>
      </c>
      <c r="CC127" s="91"/>
      <c r="CD127" s="145" t="s">
        <v>6</v>
      </c>
      <c r="CE127" s="97"/>
      <c r="CF127" s="91" t="s">
        <v>6</v>
      </c>
      <c r="CG127" s="143"/>
      <c r="CH127" s="91">
        <v>4.5</v>
      </c>
      <c r="CI127" s="92"/>
      <c r="CJ127" s="91" t="s">
        <v>6</v>
      </c>
      <c r="CK127" s="92"/>
      <c r="CL127" s="150">
        <v>6.25</v>
      </c>
      <c r="CM127" s="92"/>
      <c r="CN127" s="150" t="s">
        <v>6</v>
      </c>
      <c r="CO127" s="91"/>
      <c r="CP127" s="91" t="s">
        <v>6</v>
      </c>
      <c r="CQ127" s="91"/>
      <c r="CR127" s="133" t="s">
        <v>6</v>
      </c>
      <c r="CS127" s="133"/>
      <c r="CT127" s="153">
        <v>1.5</v>
      </c>
      <c r="CU127" s="92" t="s">
        <v>1488</v>
      </c>
      <c r="CV127" s="114">
        <v>6</v>
      </c>
      <c r="CW127" s="92"/>
      <c r="CX127" s="92" t="s">
        <v>6</v>
      </c>
      <c r="CY127" s="92"/>
      <c r="CZ127" s="46" t="s">
        <v>6</v>
      </c>
      <c r="DA127" s="45"/>
      <c r="DB127" s="510" t="s">
        <v>2</v>
      </c>
      <c r="DC127" s="184">
        <f t="shared" si="13"/>
        <v>17</v>
      </c>
    </row>
    <row r="128" spans="1:107" s="398" customFormat="1" ht="19" customHeight="1" x14ac:dyDescent="0.25">
      <c r="A128" s="392"/>
      <c r="B128" s="393"/>
      <c r="C128" s="8" t="s">
        <v>104</v>
      </c>
      <c r="D128" s="394"/>
      <c r="E128" s="395"/>
      <c r="F128" s="396"/>
      <c r="G128" s="396"/>
      <c r="H128" s="440"/>
      <c r="I128" s="397"/>
      <c r="J128" s="489"/>
      <c r="K128" s="488"/>
      <c r="L128" s="61"/>
      <c r="M128" s="160"/>
      <c r="N128" s="523"/>
      <c r="O128" s="471"/>
      <c r="P128" s="399"/>
      <c r="Q128" s="397"/>
      <c r="R128" s="441"/>
      <c r="S128" s="163"/>
      <c r="T128" s="442"/>
      <c r="U128" s="400"/>
      <c r="V128" s="443"/>
      <c r="W128" s="401"/>
      <c r="X128" s="405"/>
      <c r="Y128" s="163"/>
      <c r="Z128" s="141"/>
      <c r="AA128" s="139"/>
      <c r="AB128" s="141"/>
      <c r="AC128" s="139"/>
      <c r="AD128" s="402" t="s">
        <v>2</v>
      </c>
      <c r="AE128" s="139"/>
      <c r="AF128" s="396"/>
      <c r="AG128" s="403"/>
      <c r="AH128" s="141"/>
      <c r="AI128" s="139"/>
      <c r="AJ128" s="407"/>
      <c r="AK128" s="404"/>
      <c r="AL128" s="141"/>
      <c r="AM128" s="139"/>
      <c r="AN128" s="489"/>
      <c r="AO128" s="492"/>
      <c r="AP128" s="155"/>
      <c r="AQ128" s="139"/>
      <c r="AR128" s="489"/>
      <c r="AS128" s="492"/>
      <c r="AT128" s="489"/>
      <c r="AU128" s="492"/>
      <c r="AV128" s="452"/>
      <c r="AW128" s="453"/>
      <c r="AX128" s="445"/>
      <c r="AY128" s="160"/>
      <c r="AZ128" s="141"/>
      <c r="BA128" s="160"/>
      <c r="BB128" s="446"/>
      <c r="BC128" s="141"/>
      <c r="BD128" s="447"/>
      <c r="BE128" s="397"/>
      <c r="BF128" s="448"/>
      <c r="BG128" s="139"/>
      <c r="BH128" s="155"/>
      <c r="BI128" s="141"/>
      <c r="BJ128" s="141"/>
      <c r="BK128" s="141"/>
      <c r="BL128" s="141"/>
      <c r="BM128" s="141"/>
      <c r="BN128" s="489"/>
      <c r="BO128" s="492"/>
      <c r="BP128" s="454"/>
      <c r="BQ128" s="406"/>
      <c r="BR128" s="141"/>
      <c r="BS128" s="141"/>
      <c r="BT128" s="141"/>
      <c r="BU128" s="141"/>
      <c r="BV128" s="141"/>
      <c r="BW128" s="141"/>
      <c r="BX128" s="507"/>
      <c r="BY128" s="492"/>
      <c r="BZ128" s="155"/>
      <c r="CA128" s="139"/>
      <c r="CB128" s="141"/>
      <c r="CC128" s="141"/>
      <c r="CD128" s="523"/>
      <c r="CE128" s="471"/>
      <c r="CF128" s="141"/>
      <c r="CG128" s="450"/>
      <c r="CH128" s="141"/>
      <c r="CI128" s="139"/>
      <c r="CJ128" s="141"/>
      <c r="CK128" s="139"/>
      <c r="CL128" s="451"/>
      <c r="CM128" s="139"/>
      <c r="CN128" s="451"/>
      <c r="CO128" s="141"/>
      <c r="CP128" s="141"/>
      <c r="CQ128" s="141"/>
      <c r="CR128" s="407"/>
      <c r="CS128" s="407"/>
      <c r="CT128" s="155"/>
      <c r="CU128" s="139"/>
      <c r="CV128" s="155"/>
      <c r="CW128" s="139"/>
      <c r="CX128" s="139"/>
      <c r="CY128" s="139"/>
      <c r="CZ128" s="396"/>
      <c r="DA128" s="403"/>
    </row>
    <row r="129" spans="1:107" s="184" customFormat="1" ht="19" customHeight="1" x14ac:dyDescent="0.25">
      <c r="A129" s="205">
        <v>541199</v>
      </c>
      <c r="B129" s="5">
        <v>96</v>
      </c>
      <c r="C129" s="6" t="s">
        <v>105</v>
      </c>
      <c r="D129" s="29" t="s">
        <v>6</v>
      </c>
      <c r="E129" s="27"/>
      <c r="F129" s="46"/>
      <c r="G129" s="46"/>
      <c r="H129" s="186" t="s">
        <v>6</v>
      </c>
      <c r="I129" s="125"/>
      <c r="J129" s="481" t="s">
        <v>6</v>
      </c>
      <c r="K129" s="482"/>
      <c r="L129" s="60" t="s">
        <v>6</v>
      </c>
      <c r="M129" s="64"/>
      <c r="N129" s="145" t="s">
        <v>6</v>
      </c>
      <c r="O129" s="97"/>
      <c r="P129" s="213" t="s">
        <v>6</v>
      </c>
      <c r="Q129" s="125"/>
      <c r="R129" s="181">
        <v>0.39800000000000002</v>
      </c>
      <c r="S129" s="88" t="s">
        <v>1852</v>
      </c>
      <c r="T129" s="203" t="s">
        <v>6</v>
      </c>
      <c r="U129" s="188"/>
      <c r="V129" s="79" t="s">
        <v>6</v>
      </c>
      <c r="W129" s="80" t="s">
        <v>429</v>
      </c>
      <c r="X129" s="85" t="s">
        <v>6</v>
      </c>
      <c r="Y129" s="88" t="s">
        <v>477</v>
      </c>
      <c r="Z129" s="91">
        <v>4</v>
      </c>
      <c r="AA129" s="92"/>
      <c r="AB129" s="91" t="s">
        <v>6</v>
      </c>
      <c r="AC129" s="92"/>
      <c r="AD129" s="96" t="s">
        <v>6</v>
      </c>
      <c r="AE129" s="92"/>
      <c r="AF129" s="46" t="s">
        <v>6</v>
      </c>
      <c r="AG129" s="45"/>
      <c r="AH129" s="91" t="s">
        <v>6</v>
      </c>
      <c r="AI129" s="92"/>
      <c r="AJ129" s="133" t="s">
        <v>6</v>
      </c>
      <c r="AK129" s="102"/>
      <c r="AL129" s="91" t="s">
        <v>6</v>
      </c>
      <c r="AM129" s="92"/>
      <c r="AN129" s="481" t="s">
        <v>6</v>
      </c>
      <c r="AO129" s="498"/>
      <c r="AP129" s="114" t="s">
        <v>6</v>
      </c>
      <c r="AQ129" s="92"/>
      <c r="AR129" s="481" t="s">
        <v>6</v>
      </c>
      <c r="AS129" s="498"/>
      <c r="AT129" s="481" t="s">
        <v>6</v>
      </c>
      <c r="AU129" s="498"/>
      <c r="AV129" s="115" t="s">
        <v>6</v>
      </c>
      <c r="AW129" s="92"/>
      <c r="AX129" s="168" t="s">
        <v>6</v>
      </c>
      <c r="AY129" s="64"/>
      <c r="AZ129" s="91" t="s">
        <v>6</v>
      </c>
      <c r="BA129" s="64"/>
      <c r="BB129" s="119" t="s">
        <v>6</v>
      </c>
      <c r="BC129" s="92"/>
      <c r="BD129" s="124"/>
      <c r="BE129" s="125"/>
      <c r="BF129" s="130" t="s">
        <v>6</v>
      </c>
      <c r="BG129" s="92" t="s">
        <v>901</v>
      </c>
      <c r="BH129" s="114" t="s">
        <v>6</v>
      </c>
      <c r="BI129" s="92"/>
      <c r="BJ129" s="91"/>
      <c r="BK129" s="91"/>
      <c r="BL129" s="91" t="s">
        <v>6</v>
      </c>
      <c r="BM129" s="92"/>
      <c r="BN129" s="481">
        <v>5.125</v>
      </c>
      <c r="BO129" s="498"/>
      <c r="BP129" s="136" t="s">
        <v>6</v>
      </c>
      <c r="BQ129" s="201"/>
      <c r="BR129" s="91" t="s">
        <v>6</v>
      </c>
      <c r="BS129" s="92"/>
      <c r="BT129" s="91" t="s">
        <v>6</v>
      </c>
      <c r="BU129" s="92"/>
      <c r="BV129" s="91" t="s">
        <v>6</v>
      </c>
      <c r="BW129" s="92"/>
      <c r="BX129" s="505" t="s">
        <v>6</v>
      </c>
      <c r="BY129" s="498"/>
      <c r="BZ129" s="114"/>
      <c r="CA129" s="92"/>
      <c r="CB129" s="91" t="s">
        <v>6</v>
      </c>
      <c r="CC129" s="92"/>
      <c r="CD129" s="145" t="s">
        <v>6</v>
      </c>
      <c r="CE129" s="97"/>
      <c r="CF129" s="133" t="s">
        <v>6</v>
      </c>
      <c r="CG129" s="143" t="s">
        <v>1259</v>
      </c>
      <c r="CH129" s="91">
        <v>4.5</v>
      </c>
      <c r="CI129" s="92"/>
      <c r="CJ129" s="91" t="s">
        <v>6</v>
      </c>
      <c r="CK129" s="92"/>
      <c r="CL129" s="150" t="s">
        <v>6</v>
      </c>
      <c r="CM129" s="92"/>
      <c r="CN129" s="150" t="s">
        <v>6</v>
      </c>
      <c r="CO129" s="92"/>
      <c r="CP129" s="91" t="s">
        <v>6</v>
      </c>
      <c r="CQ129" s="92"/>
      <c r="CR129" s="133" t="s">
        <v>6</v>
      </c>
      <c r="CS129" s="64"/>
      <c r="CT129" s="153">
        <v>1.5</v>
      </c>
      <c r="CU129" s="92" t="s">
        <v>1488</v>
      </c>
      <c r="CV129" s="114">
        <v>6</v>
      </c>
      <c r="CW129" s="92"/>
      <c r="CX129" s="92" t="s">
        <v>6</v>
      </c>
      <c r="CY129" s="92"/>
      <c r="CZ129" s="46" t="s">
        <v>6</v>
      </c>
      <c r="DA129" s="45"/>
      <c r="DC129" s="184">
        <f t="shared" ref="DC129:DC139" si="14">COUNT(D129:CZ129)</f>
        <v>6</v>
      </c>
    </row>
    <row r="130" spans="1:107" s="184" customFormat="1" ht="19" customHeight="1" x14ac:dyDescent="0.25">
      <c r="A130" s="205">
        <v>541820</v>
      </c>
      <c r="B130" s="5">
        <v>97</v>
      </c>
      <c r="C130" s="6" t="s">
        <v>106</v>
      </c>
      <c r="D130" s="29" t="s">
        <v>6</v>
      </c>
      <c r="E130" s="27"/>
      <c r="F130" s="46"/>
      <c r="G130" s="46"/>
      <c r="H130" s="186" t="s">
        <v>6</v>
      </c>
      <c r="I130" s="125"/>
      <c r="J130" s="481" t="s">
        <v>6</v>
      </c>
      <c r="K130" s="482" t="s">
        <v>1919</v>
      </c>
      <c r="L130" s="60" t="s">
        <v>6</v>
      </c>
      <c r="M130" s="64"/>
      <c r="N130" s="145" t="s">
        <v>6</v>
      </c>
      <c r="O130" s="97"/>
      <c r="P130" s="213">
        <v>6.35</v>
      </c>
      <c r="Q130" s="125"/>
      <c r="R130" s="181">
        <v>0.39800000000000002</v>
      </c>
      <c r="S130" s="88" t="s">
        <v>1852</v>
      </c>
      <c r="T130" s="203" t="s">
        <v>6</v>
      </c>
      <c r="U130" s="188"/>
      <c r="V130" s="79" t="s">
        <v>6</v>
      </c>
      <c r="W130" s="80" t="s">
        <v>429</v>
      </c>
      <c r="X130" s="85" t="s">
        <v>6</v>
      </c>
      <c r="Y130" s="88" t="s">
        <v>477</v>
      </c>
      <c r="Z130" s="91">
        <v>4</v>
      </c>
      <c r="AA130" s="92"/>
      <c r="AB130" s="91" t="s">
        <v>6</v>
      </c>
      <c r="AC130" s="92"/>
      <c r="AD130" s="96" t="s">
        <v>6</v>
      </c>
      <c r="AE130" s="92"/>
      <c r="AF130" s="46" t="s">
        <v>6</v>
      </c>
      <c r="AG130" s="45"/>
      <c r="AH130" s="91" t="s">
        <v>6</v>
      </c>
      <c r="AI130" s="92"/>
      <c r="AJ130" s="133" t="s">
        <v>6</v>
      </c>
      <c r="AK130" s="102"/>
      <c r="AL130" s="91" t="s">
        <v>6</v>
      </c>
      <c r="AM130" s="92"/>
      <c r="AN130" s="481" t="s">
        <v>6</v>
      </c>
      <c r="AO130" s="498"/>
      <c r="AP130" s="114" t="s">
        <v>6</v>
      </c>
      <c r="AQ130" s="92"/>
      <c r="AR130" s="481" t="s">
        <v>6</v>
      </c>
      <c r="AS130" s="498"/>
      <c r="AT130" s="481" t="s">
        <v>6</v>
      </c>
      <c r="AU130" s="498"/>
      <c r="AV130" s="115" t="s">
        <v>6</v>
      </c>
      <c r="AW130" s="91"/>
      <c r="AX130" s="168" t="s">
        <v>6</v>
      </c>
      <c r="AY130" s="64"/>
      <c r="AZ130" s="91" t="s">
        <v>6</v>
      </c>
      <c r="BA130" s="64"/>
      <c r="BB130" s="119" t="s">
        <v>6</v>
      </c>
      <c r="BC130" s="91"/>
      <c r="BD130" s="124"/>
      <c r="BE130" s="125"/>
      <c r="BF130" s="130" t="s">
        <v>6</v>
      </c>
      <c r="BG130" s="92"/>
      <c r="BH130" s="114" t="s">
        <v>6</v>
      </c>
      <c r="BI130" s="91"/>
      <c r="BJ130" s="91"/>
      <c r="BK130" s="91"/>
      <c r="BL130" s="91" t="s">
        <v>6</v>
      </c>
      <c r="BM130" s="91"/>
      <c r="BN130" s="481">
        <v>5.125</v>
      </c>
      <c r="BO130" s="498"/>
      <c r="BP130" s="136" t="s">
        <v>6</v>
      </c>
      <c r="BQ130" s="201"/>
      <c r="BR130" s="91" t="s">
        <v>6</v>
      </c>
      <c r="BS130" s="91"/>
      <c r="BT130" s="91" t="s">
        <v>6</v>
      </c>
      <c r="BU130" s="91"/>
      <c r="BV130" s="91" t="s">
        <v>6</v>
      </c>
      <c r="BW130" s="91"/>
      <c r="BX130" s="505" t="s">
        <v>6</v>
      </c>
      <c r="BY130" s="498"/>
      <c r="BZ130" s="114"/>
      <c r="CA130" s="92"/>
      <c r="CB130" s="91" t="s">
        <v>6</v>
      </c>
      <c r="CC130" s="91"/>
      <c r="CD130" s="145" t="s">
        <v>6</v>
      </c>
      <c r="CE130" s="97"/>
      <c r="CF130" s="91" t="s">
        <v>6</v>
      </c>
      <c r="CG130" s="143"/>
      <c r="CH130" s="91">
        <v>4.5</v>
      </c>
      <c r="CI130" s="92"/>
      <c r="CJ130" s="91" t="s">
        <v>6</v>
      </c>
      <c r="CK130" s="92"/>
      <c r="CL130" s="150" t="s">
        <v>6</v>
      </c>
      <c r="CM130" s="92"/>
      <c r="CN130" s="150" t="s">
        <v>6</v>
      </c>
      <c r="CO130" s="91"/>
      <c r="CP130" s="91" t="s">
        <v>6</v>
      </c>
      <c r="CQ130" s="91"/>
      <c r="CR130" s="133" t="s">
        <v>6</v>
      </c>
      <c r="CS130" s="133"/>
      <c r="CT130" s="153">
        <v>1.5</v>
      </c>
      <c r="CU130" s="92" t="s">
        <v>1488</v>
      </c>
      <c r="CV130" s="114">
        <v>6</v>
      </c>
      <c r="CW130" s="92"/>
      <c r="CX130" s="92" t="s">
        <v>6</v>
      </c>
      <c r="CY130" s="92"/>
      <c r="CZ130" s="46" t="s">
        <v>6</v>
      </c>
      <c r="DA130" s="45"/>
      <c r="DC130" s="184">
        <f t="shared" si="14"/>
        <v>7</v>
      </c>
    </row>
    <row r="131" spans="1:107" s="184" customFormat="1" ht="19" customHeight="1" x14ac:dyDescent="0.25">
      <c r="A131" s="205" t="s">
        <v>253</v>
      </c>
      <c r="B131" s="5">
        <v>98</v>
      </c>
      <c r="C131" s="6" t="s">
        <v>107</v>
      </c>
      <c r="D131" s="29" t="s">
        <v>6</v>
      </c>
      <c r="E131" s="27"/>
      <c r="F131" s="46"/>
      <c r="G131" s="46"/>
      <c r="H131" s="186" t="s">
        <v>6</v>
      </c>
      <c r="I131" s="125"/>
      <c r="J131" s="481" t="s">
        <v>6</v>
      </c>
      <c r="K131" s="482"/>
      <c r="L131" s="60" t="s">
        <v>6</v>
      </c>
      <c r="M131" s="64" t="s">
        <v>334</v>
      </c>
      <c r="N131" s="145" t="s">
        <v>6</v>
      </c>
      <c r="O131" s="97"/>
      <c r="P131" s="213">
        <v>6.35</v>
      </c>
      <c r="Q131" s="125"/>
      <c r="R131" s="181">
        <v>0.39800000000000002</v>
      </c>
      <c r="S131" s="88" t="s">
        <v>1852</v>
      </c>
      <c r="T131" s="203" t="s">
        <v>6</v>
      </c>
      <c r="U131" s="188"/>
      <c r="V131" s="79" t="s">
        <v>6</v>
      </c>
      <c r="W131" s="80" t="s">
        <v>429</v>
      </c>
      <c r="X131" s="85" t="s">
        <v>6</v>
      </c>
      <c r="Y131" s="88" t="s">
        <v>477</v>
      </c>
      <c r="Z131" s="91">
        <v>4</v>
      </c>
      <c r="AA131" s="92"/>
      <c r="AB131" s="91" t="s">
        <v>6</v>
      </c>
      <c r="AC131" s="92"/>
      <c r="AD131" s="96" t="s">
        <v>6</v>
      </c>
      <c r="AE131" s="92"/>
      <c r="AF131" s="46" t="s">
        <v>6</v>
      </c>
      <c r="AG131" s="45"/>
      <c r="AH131" s="91" t="s">
        <v>6</v>
      </c>
      <c r="AI131" s="129" t="s">
        <v>630</v>
      </c>
      <c r="AJ131" s="133" t="s">
        <v>6</v>
      </c>
      <c r="AK131" s="102"/>
      <c r="AL131" s="91" t="s">
        <v>6</v>
      </c>
      <c r="AM131" s="92"/>
      <c r="AN131" s="481" t="s">
        <v>6</v>
      </c>
      <c r="AO131" s="498"/>
      <c r="AP131" s="114" t="s">
        <v>6</v>
      </c>
      <c r="AQ131" s="92"/>
      <c r="AR131" s="481" t="s">
        <v>6</v>
      </c>
      <c r="AS131" s="498" t="s">
        <v>2017</v>
      </c>
      <c r="AT131" s="481" t="s">
        <v>6</v>
      </c>
      <c r="AU131" s="498"/>
      <c r="AV131" s="115" t="s">
        <v>6</v>
      </c>
      <c r="AW131" s="92" t="s">
        <v>807</v>
      </c>
      <c r="AX131" s="168" t="s">
        <v>6</v>
      </c>
      <c r="AY131" s="64"/>
      <c r="AZ131" s="91" t="s">
        <v>6</v>
      </c>
      <c r="BA131" s="64"/>
      <c r="BB131" s="119" t="s">
        <v>6</v>
      </c>
      <c r="BC131" s="91"/>
      <c r="BD131" s="124"/>
      <c r="BE131" s="125"/>
      <c r="BF131" s="130" t="s">
        <v>6</v>
      </c>
      <c r="BG131" s="92"/>
      <c r="BH131" s="114" t="s">
        <v>6</v>
      </c>
      <c r="BI131" s="92"/>
      <c r="BJ131" s="91" t="s">
        <v>2</v>
      </c>
      <c r="BK131" s="91"/>
      <c r="BL131" s="91" t="s">
        <v>6</v>
      </c>
      <c r="BM131" s="91"/>
      <c r="BN131" s="481">
        <v>5.125</v>
      </c>
      <c r="BO131" s="498"/>
      <c r="BP131" s="136" t="s">
        <v>6</v>
      </c>
      <c r="BQ131" s="201"/>
      <c r="BR131" s="91" t="s">
        <v>6</v>
      </c>
      <c r="BS131" s="91"/>
      <c r="BT131" s="91" t="s">
        <v>6</v>
      </c>
      <c r="BU131" s="91"/>
      <c r="BV131" s="91" t="s">
        <v>6</v>
      </c>
      <c r="BW131" s="92" t="s">
        <v>1150</v>
      </c>
      <c r="BX131" s="505" t="s">
        <v>6</v>
      </c>
      <c r="BY131" s="498"/>
      <c r="BZ131" s="114"/>
      <c r="CA131" s="92"/>
      <c r="CB131" s="91">
        <v>6</v>
      </c>
      <c r="CC131" s="92" t="s">
        <v>1212</v>
      </c>
      <c r="CD131" s="145" t="s">
        <v>6</v>
      </c>
      <c r="CE131" s="97"/>
      <c r="CF131" s="91" t="s">
        <v>6</v>
      </c>
      <c r="CG131" s="143"/>
      <c r="CH131" s="91">
        <v>4.5</v>
      </c>
      <c r="CI131" s="92"/>
      <c r="CJ131" s="91" t="s">
        <v>6</v>
      </c>
      <c r="CK131" s="92"/>
      <c r="CL131" s="150" t="s">
        <v>6</v>
      </c>
      <c r="CM131" s="92"/>
      <c r="CN131" s="150" t="s">
        <v>6</v>
      </c>
      <c r="CO131" s="91"/>
      <c r="CP131" s="91" t="s">
        <v>6</v>
      </c>
      <c r="CQ131" s="91"/>
      <c r="CR131" s="133" t="s">
        <v>6</v>
      </c>
      <c r="CS131" s="133"/>
      <c r="CT131" s="153">
        <v>1.5</v>
      </c>
      <c r="CU131" s="92" t="s">
        <v>1488</v>
      </c>
      <c r="CV131" s="114">
        <v>6</v>
      </c>
      <c r="CW131" s="92" t="s">
        <v>1549</v>
      </c>
      <c r="CX131" s="92" t="s">
        <v>6</v>
      </c>
      <c r="CY131" s="92"/>
      <c r="CZ131" s="46" t="s">
        <v>6</v>
      </c>
      <c r="DA131" s="45"/>
      <c r="DC131" s="184">
        <f t="shared" si="14"/>
        <v>8</v>
      </c>
    </row>
    <row r="132" spans="1:107" s="184" customFormat="1" ht="19" customHeight="1" x14ac:dyDescent="0.25">
      <c r="A132" s="205">
        <v>561612</v>
      </c>
      <c r="B132" s="5">
        <v>99</v>
      </c>
      <c r="C132" s="6" t="s">
        <v>108</v>
      </c>
      <c r="D132" s="29" t="s">
        <v>6</v>
      </c>
      <c r="E132" s="27"/>
      <c r="F132" s="46"/>
      <c r="G132" s="46"/>
      <c r="H132" s="186">
        <v>6.5</v>
      </c>
      <c r="I132" s="125" t="s">
        <v>1660</v>
      </c>
      <c r="J132" s="481">
        <v>5.6</v>
      </c>
      <c r="K132" s="482" t="s">
        <v>1920</v>
      </c>
      <c r="L132" s="60" t="s">
        <v>6</v>
      </c>
      <c r="M132" s="64"/>
      <c r="N132" s="145" t="s">
        <v>6</v>
      </c>
      <c r="O132" s="97"/>
      <c r="P132" s="213">
        <v>6.35</v>
      </c>
      <c r="Q132" s="125"/>
      <c r="R132" s="181">
        <v>0.39800000000000002</v>
      </c>
      <c r="S132" s="88" t="s">
        <v>1852</v>
      </c>
      <c r="T132" s="203">
        <v>5.75</v>
      </c>
      <c r="U132" s="188" t="s">
        <v>1829</v>
      </c>
      <c r="V132" s="79">
        <v>6</v>
      </c>
      <c r="W132" s="80" t="s">
        <v>429</v>
      </c>
      <c r="X132" s="85" t="s">
        <v>6</v>
      </c>
      <c r="Y132" s="88" t="s">
        <v>477</v>
      </c>
      <c r="Z132" s="91">
        <v>4</v>
      </c>
      <c r="AA132" s="92"/>
      <c r="AB132" s="91" t="s">
        <v>6</v>
      </c>
      <c r="AC132" s="92"/>
      <c r="AD132" s="96" t="s">
        <v>6</v>
      </c>
      <c r="AE132" s="92"/>
      <c r="AF132" s="46" t="s">
        <v>6</v>
      </c>
      <c r="AG132" s="45"/>
      <c r="AH132" s="91">
        <v>6</v>
      </c>
      <c r="AI132" s="129" t="s">
        <v>640</v>
      </c>
      <c r="AJ132" s="133" t="s">
        <v>6</v>
      </c>
      <c r="AK132" s="102"/>
      <c r="AL132" s="91" t="s">
        <v>6</v>
      </c>
      <c r="AM132" s="92"/>
      <c r="AN132" s="481" t="s">
        <v>6</v>
      </c>
      <c r="AO132" s="498"/>
      <c r="AP132" s="114" t="s">
        <v>6</v>
      </c>
      <c r="AQ132" s="92"/>
      <c r="AR132" s="481">
        <v>6</v>
      </c>
      <c r="AS132" s="498"/>
      <c r="AT132" s="481" t="s">
        <v>6</v>
      </c>
      <c r="AU132" s="498"/>
      <c r="AV132" s="115" t="s">
        <v>6</v>
      </c>
      <c r="AW132" s="91"/>
      <c r="AX132" s="168">
        <v>6.875</v>
      </c>
      <c r="AY132" s="64" t="s">
        <v>1756</v>
      </c>
      <c r="AZ132" s="91" t="s">
        <v>6</v>
      </c>
      <c r="BA132" s="64"/>
      <c r="BB132" s="119" t="s">
        <v>6</v>
      </c>
      <c r="BC132" s="91"/>
      <c r="BD132" s="124" t="s">
        <v>2</v>
      </c>
      <c r="BE132" s="125"/>
      <c r="BF132" s="130">
        <v>5.5</v>
      </c>
      <c r="BG132" s="92" t="s">
        <v>894</v>
      </c>
      <c r="BH132" s="114" t="s">
        <v>6</v>
      </c>
      <c r="BI132" s="91"/>
      <c r="BJ132" s="91"/>
      <c r="BK132" s="91"/>
      <c r="BL132" s="91">
        <v>6.875</v>
      </c>
      <c r="BM132" s="92" t="s">
        <v>982</v>
      </c>
      <c r="BN132" s="481">
        <v>5.125</v>
      </c>
      <c r="BO132" s="498"/>
      <c r="BP132" s="136">
        <v>4</v>
      </c>
      <c r="BQ132" s="201"/>
      <c r="BR132" s="91" t="s">
        <v>6</v>
      </c>
      <c r="BS132" s="91"/>
      <c r="BT132" s="91" t="s">
        <v>6</v>
      </c>
      <c r="BU132" s="91"/>
      <c r="BV132" s="79">
        <v>5.75</v>
      </c>
      <c r="BW132" s="91"/>
      <c r="BX132" s="505" t="s">
        <v>6</v>
      </c>
      <c r="BY132" s="498"/>
      <c r="BZ132" s="114"/>
      <c r="CA132" s="92"/>
      <c r="CB132" s="91" t="s">
        <v>6</v>
      </c>
      <c r="CC132" s="92" t="s">
        <v>1213</v>
      </c>
      <c r="CD132" s="145" t="s">
        <v>6</v>
      </c>
      <c r="CE132" s="97"/>
      <c r="CF132" s="91" t="s">
        <v>6</v>
      </c>
      <c r="CG132" s="143"/>
      <c r="CH132" s="91">
        <v>4.5</v>
      </c>
      <c r="CI132" s="92"/>
      <c r="CJ132" s="91" t="s">
        <v>6</v>
      </c>
      <c r="CK132" s="92"/>
      <c r="CL132" s="150">
        <v>6.25</v>
      </c>
      <c r="CM132" s="92"/>
      <c r="CN132" s="150" t="s">
        <v>6</v>
      </c>
      <c r="CO132" s="91"/>
      <c r="CP132" s="91" t="s">
        <v>6</v>
      </c>
      <c r="CQ132" s="91"/>
      <c r="CR132" s="133" t="s">
        <v>6</v>
      </c>
      <c r="CS132" s="133"/>
      <c r="CT132" s="153">
        <v>1.5</v>
      </c>
      <c r="CU132" s="92" t="s">
        <v>1503</v>
      </c>
      <c r="CV132" s="114">
        <v>6</v>
      </c>
      <c r="CW132" s="92"/>
      <c r="CX132" s="92" t="s">
        <v>6</v>
      </c>
      <c r="CY132" s="92" t="s">
        <v>2295</v>
      </c>
      <c r="CZ132" s="46" t="s">
        <v>6</v>
      </c>
      <c r="DA132" s="45"/>
      <c r="DC132" s="184">
        <f t="shared" si="14"/>
        <v>19</v>
      </c>
    </row>
    <row r="133" spans="1:107" s="184" customFormat="1" ht="19" customHeight="1" x14ac:dyDescent="0.25">
      <c r="A133" s="205">
        <v>54189</v>
      </c>
      <c r="B133" s="5">
        <v>100</v>
      </c>
      <c r="C133" s="6" t="s">
        <v>109</v>
      </c>
      <c r="D133" s="29" t="s">
        <v>6</v>
      </c>
      <c r="E133" s="27"/>
      <c r="F133" s="46"/>
      <c r="G133" s="46"/>
      <c r="H133" s="186">
        <v>6.5</v>
      </c>
      <c r="I133" s="125" t="s">
        <v>1661</v>
      </c>
      <c r="J133" s="481">
        <v>5.6</v>
      </c>
      <c r="K133" s="482" t="s">
        <v>1921</v>
      </c>
      <c r="L133" s="60">
        <v>7.25</v>
      </c>
      <c r="M133" s="64" t="s">
        <v>335</v>
      </c>
      <c r="N133" s="145" t="s">
        <v>6</v>
      </c>
      <c r="O133" s="97" t="s">
        <v>1959</v>
      </c>
      <c r="P133" s="213">
        <v>6.35</v>
      </c>
      <c r="Q133" s="125" t="s">
        <v>394</v>
      </c>
      <c r="R133" s="181">
        <v>0.39800000000000002</v>
      </c>
      <c r="S133" s="88" t="s">
        <v>1852</v>
      </c>
      <c r="T133" s="203">
        <v>5.75</v>
      </c>
      <c r="U133" s="188" t="s">
        <v>1811</v>
      </c>
      <c r="V133" s="79" t="s">
        <v>6</v>
      </c>
      <c r="W133" s="80" t="s">
        <v>429</v>
      </c>
      <c r="X133" s="85" t="s">
        <v>6</v>
      </c>
      <c r="Y133" s="88" t="s">
        <v>477</v>
      </c>
      <c r="Z133" s="91">
        <v>4</v>
      </c>
      <c r="AA133" s="92"/>
      <c r="AB133" s="91">
        <v>6</v>
      </c>
      <c r="AC133" s="92" t="s">
        <v>556</v>
      </c>
      <c r="AD133" s="96" t="s">
        <v>6</v>
      </c>
      <c r="AE133" s="92"/>
      <c r="AF133" s="46">
        <v>7</v>
      </c>
      <c r="AG133" s="45" t="s">
        <v>598</v>
      </c>
      <c r="AH133" s="91">
        <v>6</v>
      </c>
      <c r="AI133" s="92"/>
      <c r="AJ133" s="212">
        <v>6.5</v>
      </c>
      <c r="AK133" s="102" t="s">
        <v>686</v>
      </c>
      <c r="AL133" s="91" t="s">
        <v>6</v>
      </c>
      <c r="AM133" s="92" t="s">
        <v>719</v>
      </c>
      <c r="AN133" s="481" t="s">
        <v>6</v>
      </c>
      <c r="AO133" s="498" t="s">
        <v>1982</v>
      </c>
      <c r="AP133" s="200">
        <v>5.5</v>
      </c>
      <c r="AQ133" s="92" t="s">
        <v>767</v>
      </c>
      <c r="AR133" s="481">
        <v>6</v>
      </c>
      <c r="AS133" s="498" t="s">
        <v>2018</v>
      </c>
      <c r="AT133" s="481">
        <v>6.25</v>
      </c>
      <c r="AU133" s="498" t="s">
        <v>2050</v>
      </c>
      <c r="AV133" s="215">
        <v>6</v>
      </c>
      <c r="AW133" s="92" t="s">
        <v>808</v>
      </c>
      <c r="AX133" s="168" t="s">
        <v>6</v>
      </c>
      <c r="AY133" s="173" t="s">
        <v>1757</v>
      </c>
      <c r="AZ133" s="91">
        <v>7</v>
      </c>
      <c r="BA133" s="64" t="s">
        <v>1710</v>
      </c>
      <c r="BB133" s="119" t="s">
        <v>6</v>
      </c>
      <c r="BC133" s="91"/>
      <c r="BD133" s="124"/>
      <c r="BE133" s="125"/>
      <c r="BF133" s="130">
        <v>5.5</v>
      </c>
      <c r="BG133" s="92" t="s">
        <v>902</v>
      </c>
      <c r="BH133" s="114">
        <v>6.85</v>
      </c>
      <c r="BI133" s="92" t="s">
        <v>932</v>
      </c>
      <c r="BJ133" s="91"/>
      <c r="BK133" s="91"/>
      <c r="BL133" s="91">
        <v>6.875</v>
      </c>
      <c r="BM133" s="92" t="s">
        <v>983</v>
      </c>
      <c r="BN133" s="481">
        <v>5.125</v>
      </c>
      <c r="BO133" s="498"/>
      <c r="BP133" s="136">
        <v>4</v>
      </c>
      <c r="BQ133" s="201"/>
      <c r="BR133" s="150">
        <v>4.75</v>
      </c>
      <c r="BS133" s="92" t="s">
        <v>1064</v>
      </c>
      <c r="BT133" s="91" t="s">
        <v>6</v>
      </c>
      <c r="BU133" s="92" t="s">
        <v>1098</v>
      </c>
      <c r="BV133" s="144">
        <v>5.75</v>
      </c>
      <c r="BW133" s="92" t="s">
        <v>1151</v>
      </c>
      <c r="BX133" s="505" t="s">
        <v>295</v>
      </c>
      <c r="BY133" s="498" t="s">
        <v>2127</v>
      </c>
      <c r="BZ133" s="114" t="s">
        <v>2</v>
      </c>
      <c r="CA133" s="92"/>
      <c r="CB133" s="133">
        <v>6</v>
      </c>
      <c r="CC133" s="143" t="s">
        <v>1214</v>
      </c>
      <c r="CD133" s="145">
        <v>7</v>
      </c>
      <c r="CE133" s="97" t="s">
        <v>2150</v>
      </c>
      <c r="CF133" s="91">
        <v>6</v>
      </c>
      <c r="CG133" s="143" t="s">
        <v>1274</v>
      </c>
      <c r="CH133" s="91">
        <v>4.5</v>
      </c>
      <c r="CI133" s="92" t="s">
        <v>1344</v>
      </c>
      <c r="CJ133" s="91">
        <v>7</v>
      </c>
      <c r="CK133" s="140" t="s">
        <v>1387</v>
      </c>
      <c r="CL133" s="207" t="s">
        <v>6</v>
      </c>
      <c r="CM133" s="92" t="s">
        <v>1436</v>
      </c>
      <c r="CN133" s="207" t="s">
        <v>6</v>
      </c>
      <c r="CO133" s="92" t="s">
        <v>1628</v>
      </c>
      <c r="CP133" s="91">
        <v>6</v>
      </c>
      <c r="CQ133" s="92" t="s">
        <v>1473</v>
      </c>
      <c r="CR133" s="133">
        <v>5.3</v>
      </c>
      <c r="CS133" s="64" t="s">
        <v>1584</v>
      </c>
      <c r="CT133" s="114">
        <v>6.5</v>
      </c>
      <c r="CU133" s="92" t="s">
        <v>1491</v>
      </c>
      <c r="CV133" s="114" t="s">
        <v>6</v>
      </c>
      <c r="CW133" s="92" t="s">
        <v>1550</v>
      </c>
      <c r="CX133" s="92">
        <v>5</v>
      </c>
      <c r="CY133" s="92" t="s">
        <v>2296</v>
      </c>
      <c r="CZ133" s="46" t="s">
        <v>6</v>
      </c>
      <c r="DA133" s="45" t="s">
        <v>2221</v>
      </c>
      <c r="DB133" s="184" t="s">
        <v>2</v>
      </c>
      <c r="DC133" s="184">
        <f t="shared" si="14"/>
        <v>32</v>
      </c>
    </row>
    <row r="134" spans="1:107" s="184" customFormat="1" ht="19" customHeight="1" x14ac:dyDescent="0.25">
      <c r="A134" s="205">
        <v>561422</v>
      </c>
      <c r="B134" s="5">
        <v>101</v>
      </c>
      <c r="C134" s="6" t="s">
        <v>110</v>
      </c>
      <c r="D134" s="29" t="s">
        <v>6</v>
      </c>
      <c r="E134" s="27"/>
      <c r="F134" s="46"/>
      <c r="G134" s="46"/>
      <c r="H134" s="186" t="s">
        <v>6</v>
      </c>
      <c r="I134" s="125"/>
      <c r="J134" s="481" t="s">
        <v>6</v>
      </c>
      <c r="K134" s="482"/>
      <c r="L134" s="60" t="s">
        <v>6</v>
      </c>
      <c r="M134" s="64"/>
      <c r="N134" s="145" t="s">
        <v>6</v>
      </c>
      <c r="O134" s="97"/>
      <c r="P134" s="213" t="s">
        <v>6</v>
      </c>
      <c r="Q134" s="125"/>
      <c r="R134" s="181">
        <v>0.39800000000000002</v>
      </c>
      <c r="S134" s="88" t="s">
        <v>1852</v>
      </c>
      <c r="T134" s="203" t="s">
        <v>6</v>
      </c>
      <c r="U134" s="188"/>
      <c r="V134" s="79" t="s">
        <v>6</v>
      </c>
      <c r="W134" s="80" t="s">
        <v>429</v>
      </c>
      <c r="X134" s="85" t="s">
        <v>6</v>
      </c>
      <c r="Y134" s="88" t="s">
        <v>477</v>
      </c>
      <c r="Z134" s="91">
        <v>4</v>
      </c>
      <c r="AA134" s="92"/>
      <c r="AB134" s="91" t="s">
        <v>6</v>
      </c>
      <c r="AC134" s="92"/>
      <c r="AD134" s="96" t="s">
        <v>6</v>
      </c>
      <c r="AE134" s="92"/>
      <c r="AF134" s="46" t="s">
        <v>6</v>
      </c>
      <c r="AG134" s="45"/>
      <c r="AH134" s="91" t="s">
        <v>6</v>
      </c>
      <c r="AI134" s="92"/>
      <c r="AJ134" s="133" t="s">
        <v>6</v>
      </c>
      <c r="AK134" s="102"/>
      <c r="AL134" s="91" t="s">
        <v>6</v>
      </c>
      <c r="AM134" s="92"/>
      <c r="AN134" s="481" t="s">
        <v>6</v>
      </c>
      <c r="AO134" s="498"/>
      <c r="AP134" s="114" t="s">
        <v>6</v>
      </c>
      <c r="AQ134" s="92"/>
      <c r="AR134" s="481" t="s">
        <v>6</v>
      </c>
      <c r="AS134" s="498"/>
      <c r="AT134" s="481" t="s">
        <v>6</v>
      </c>
      <c r="AU134" s="498"/>
      <c r="AV134" s="115" t="s">
        <v>6</v>
      </c>
      <c r="AW134" s="92"/>
      <c r="AX134" s="168" t="s">
        <v>6</v>
      </c>
      <c r="AY134" s="64"/>
      <c r="AZ134" s="91" t="s">
        <v>6</v>
      </c>
      <c r="BA134" s="64"/>
      <c r="BB134" s="119" t="s">
        <v>6</v>
      </c>
      <c r="BC134" s="92"/>
      <c r="BD134" s="124"/>
      <c r="BE134" s="125"/>
      <c r="BF134" s="130" t="s">
        <v>6</v>
      </c>
      <c r="BG134" s="92"/>
      <c r="BH134" s="114" t="s">
        <v>6</v>
      </c>
      <c r="BI134" s="92"/>
      <c r="BJ134" s="91"/>
      <c r="BK134" s="91"/>
      <c r="BL134" s="91" t="s">
        <v>6</v>
      </c>
      <c r="BM134" s="92"/>
      <c r="BN134" s="481">
        <v>5.125</v>
      </c>
      <c r="BO134" s="498"/>
      <c r="BP134" s="136" t="s">
        <v>6</v>
      </c>
      <c r="BQ134" s="201"/>
      <c r="BR134" s="91" t="s">
        <v>6</v>
      </c>
      <c r="BS134" s="92"/>
      <c r="BT134" s="91" t="s">
        <v>6</v>
      </c>
      <c r="BU134" s="92"/>
      <c r="BV134" s="91" t="s">
        <v>6</v>
      </c>
      <c r="BW134" s="92"/>
      <c r="BX134" s="505" t="s">
        <v>6</v>
      </c>
      <c r="BY134" s="498"/>
      <c r="BZ134" s="114"/>
      <c r="CA134" s="92"/>
      <c r="CB134" s="91" t="s">
        <v>6</v>
      </c>
      <c r="CC134" s="92" t="s">
        <v>1215</v>
      </c>
      <c r="CD134" s="145" t="s">
        <v>6</v>
      </c>
      <c r="CE134" s="97"/>
      <c r="CF134" s="91" t="s">
        <v>6</v>
      </c>
      <c r="CG134" s="143"/>
      <c r="CH134" s="91">
        <v>4.5</v>
      </c>
      <c r="CI134" s="92"/>
      <c r="CJ134" s="91" t="s">
        <v>6</v>
      </c>
      <c r="CK134" s="92"/>
      <c r="CL134" s="150" t="s">
        <v>6</v>
      </c>
      <c r="CM134" s="92"/>
      <c r="CN134" s="150" t="s">
        <v>6</v>
      </c>
      <c r="CO134" s="92"/>
      <c r="CP134" s="91" t="s">
        <v>6</v>
      </c>
      <c r="CQ134" s="92"/>
      <c r="CR134" s="133" t="s">
        <v>6</v>
      </c>
      <c r="CS134" s="64"/>
      <c r="CT134" s="114">
        <v>1.5</v>
      </c>
      <c r="CU134" s="92" t="s">
        <v>1488</v>
      </c>
      <c r="CV134" s="114">
        <v>6</v>
      </c>
      <c r="CW134" s="92"/>
      <c r="CX134" s="92" t="s">
        <v>6</v>
      </c>
      <c r="CY134" s="92"/>
      <c r="CZ134" s="46" t="s">
        <v>6</v>
      </c>
      <c r="DA134" s="45"/>
      <c r="DC134" s="184">
        <f t="shared" si="14"/>
        <v>6</v>
      </c>
    </row>
    <row r="135" spans="1:107" s="184" customFormat="1" ht="19" customHeight="1" x14ac:dyDescent="0.25">
      <c r="A135" s="205">
        <v>561421</v>
      </c>
      <c r="B135" s="264">
        <v>102</v>
      </c>
      <c r="C135" s="12" t="s">
        <v>111</v>
      </c>
      <c r="D135" s="39" t="s">
        <v>6</v>
      </c>
      <c r="E135" s="40"/>
      <c r="F135" s="145"/>
      <c r="G135" s="145"/>
      <c r="H135" s="133">
        <v>6.5</v>
      </c>
      <c r="I135" s="64"/>
      <c r="J135" s="481" t="s">
        <v>6</v>
      </c>
      <c r="K135" s="482" t="s">
        <v>1922</v>
      </c>
      <c r="L135" s="60" t="s">
        <v>6</v>
      </c>
      <c r="M135" s="64"/>
      <c r="N135" s="145" t="s">
        <v>6</v>
      </c>
      <c r="O135" s="97"/>
      <c r="P135" s="207">
        <v>6.35</v>
      </c>
      <c r="Q135" s="64"/>
      <c r="R135" s="270">
        <v>0.39800000000000002</v>
      </c>
      <c r="S135" s="92" t="s">
        <v>1852</v>
      </c>
      <c r="T135" s="203">
        <v>5.75</v>
      </c>
      <c r="U135" s="188"/>
      <c r="V135" s="79" t="s">
        <v>6</v>
      </c>
      <c r="W135" s="80" t="s">
        <v>429</v>
      </c>
      <c r="X135" s="91" t="s">
        <v>6</v>
      </c>
      <c r="Y135" s="92" t="s">
        <v>477</v>
      </c>
      <c r="Z135" s="91">
        <v>4</v>
      </c>
      <c r="AA135" s="92"/>
      <c r="AB135" s="91" t="s">
        <v>6</v>
      </c>
      <c r="AC135" s="92"/>
      <c r="AD135" s="96" t="s">
        <v>6</v>
      </c>
      <c r="AE135" s="92"/>
      <c r="AF135" s="46" t="s">
        <v>6</v>
      </c>
      <c r="AG135" s="45"/>
      <c r="AH135" s="91">
        <v>6</v>
      </c>
      <c r="AI135" s="92"/>
      <c r="AJ135" s="133">
        <v>6.5</v>
      </c>
      <c r="AK135" s="102" t="s">
        <v>668</v>
      </c>
      <c r="AL135" s="91" t="s">
        <v>6</v>
      </c>
      <c r="AM135" s="92"/>
      <c r="AN135" s="481" t="s">
        <v>6</v>
      </c>
      <c r="AO135" s="498"/>
      <c r="AP135" s="114" t="s">
        <v>6</v>
      </c>
      <c r="AQ135" s="92"/>
      <c r="AR135" s="481">
        <v>6</v>
      </c>
      <c r="AS135" s="498"/>
      <c r="AT135" s="481" t="s">
        <v>6</v>
      </c>
      <c r="AU135" s="498"/>
      <c r="AV135" s="115" t="s">
        <v>6</v>
      </c>
      <c r="AW135" s="91"/>
      <c r="AX135" s="206" t="s">
        <v>6</v>
      </c>
      <c r="AY135" s="64" t="s">
        <v>1758</v>
      </c>
      <c r="AZ135" s="91">
        <v>7</v>
      </c>
      <c r="BA135" s="64"/>
      <c r="BB135" s="119" t="s">
        <v>6</v>
      </c>
      <c r="BC135" s="91"/>
      <c r="BD135" s="266" t="s">
        <v>2</v>
      </c>
      <c r="BE135" s="64"/>
      <c r="BF135" s="130" t="s">
        <v>6</v>
      </c>
      <c r="BG135" s="92"/>
      <c r="BH135" s="114" t="s">
        <v>6</v>
      </c>
      <c r="BI135" s="91"/>
      <c r="BJ135" s="91"/>
      <c r="BK135" s="91"/>
      <c r="BL135" s="91">
        <v>6.875</v>
      </c>
      <c r="BM135" s="91"/>
      <c r="BN135" s="481">
        <v>5.125</v>
      </c>
      <c r="BO135" s="498"/>
      <c r="BP135" s="136">
        <v>4</v>
      </c>
      <c r="BQ135" s="201"/>
      <c r="BR135" s="91" t="s">
        <v>6</v>
      </c>
      <c r="BS135" s="91"/>
      <c r="BT135" s="91" t="s">
        <v>6</v>
      </c>
      <c r="BU135" s="91"/>
      <c r="BV135" s="91" t="s">
        <v>6</v>
      </c>
      <c r="BW135" s="92" t="s">
        <v>1152</v>
      </c>
      <c r="BX135" s="505" t="s">
        <v>6</v>
      </c>
      <c r="BY135" s="498" t="s">
        <v>2128</v>
      </c>
      <c r="BZ135" s="114" t="s">
        <v>2</v>
      </c>
      <c r="CA135" s="92"/>
      <c r="CB135" s="91">
        <v>6</v>
      </c>
      <c r="CC135" s="91"/>
      <c r="CD135" s="145">
        <v>7</v>
      </c>
      <c r="CE135" s="97"/>
      <c r="CF135" s="91">
        <v>6</v>
      </c>
      <c r="CG135" s="143" t="s">
        <v>1275</v>
      </c>
      <c r="CH135" s="91">
        <v>4.5</v>
      </c>
      <c r="CI135" s="92"/>
      <c r="CJ135" s="91" t="s">
        <v>6</v>
      </c>
      <c r="CK135" s="92"/>
      <c r="CL135" s="150">
        <v>6.25</v>
      </c>
      <c r="CM135" s="92"/>
      <c r="CN135" s="150" t="s">
        <v>6</v>
      </c>
      <c r="CO135" s="91"/>
      <c r="CP135" s="91" t="s">
        <v>6</v>
      </c>
      <c r="CQ135" s="91"/>
      <c r="CR135" s="133" t="s">
        <v>6</v>
      </c>
      <c r="CS135" s="211" t="s">
        <v>1585</v>
      </c>
      <c r="CT135" s="114">
        <v>1.5</v>
      </c>
      <c r="CU135" s="92" t="s">
        <v>1488</v>
      </c>
      <c r="CV135" s="114">
        <v>6</v>
      </c>
      <c r="CW135" s="92"/>
      <c r="CX135" s="92">
        <v>5</v>
      </c>
      <c r="CY135" s="92" t="s">
        <v>2327</v>
      </c>
      <c r="CZ135" s="46" t="s">
        <v>6</v>
      </c>
      <c r="DA135" s="45"/>
      <c r="DC135" s="184">
        <f t="shared" si="14"/>
        <v>20</v>
      </c>
    </row>
    <row r="136" spans="1:107" s="184" customFormat="1" ht="19" customHeight="1" x14ac:dyDescent="0.25">
      <c r="A136" s="205">
        <v>56132</v>
      </c>
      <c r="B136" s="264">
        <v>103</v>
      </c>
      <c r="C136" s="12" t="s">
        <v>112</v>
      </c>
      <c r="D136" s="39" t="s">
        <v>6</v>
      </c>
      <c r="E136" s="40"/>
      <c r="F136" s="145"/>
      <c r="G136" s="145"/>
      <c r="H136" s="133" t="s">
        <v>6</v>
      </c>
      <c r="I136" s="64"/>
      <c r="J136" s="481" t="s">
        <v>6</v>
      </c>
      <c r="K136" s="482"/>
      <c r="L136" s="60" t="s">
        <v>6</v>
      </c>
      <c r="M136" s="64"/>
      <c r="N136" s="145" t="s">
        <v>6</v>
      </c>
      <c r="O136" s="97"/>
      <c r="P136" s="207">
        <v>6.35</v>
      </c>
      <c r="Q136" s="64"/>
      <c r="R136" s="270">
        <v>0.39800000000000002</v>
      </c>
      <c r="S136" s="92" t="s">
        <v>1852</v>
      </c>
      <c r="T136" s="267" t="s">
        <v>6</v>
      </c>
      <c r="U136" s="223" t="s">
        <v>1812</v>
      </c>
      <c r="V136" s="79" t="s">
        <v>6</v>
      </c>
      <c r="W136" s="80" t="s">
        <v>429</v>
      </c>
      <c r="X136" s="91" t="s">
        <v>6</v>
      </c>
      <c r="Y136" s="92" t="s">
        <v>477</v>
      </c>
      <c r="Z136" s="91">
        <v>4</v>
      </c>
      <c r="AA136" s="92"/>
      <c r="AB136" s="91" t="s">
        <v>6</v>
      </c>
      <c r="AC136" s="92"/>
      <c r="AD136" s="96" t="s">
        <v>6</v>
      </c>
      <c r="AE136" s="92"/>
      <c r="AF136" s="46" t="s">
        <v>6</v>
      </c>
      <c r="AG136" s="45"/>
      <c r="AH136" s="259" t="s">
        <v>6</v>
      </c>
      <c r="AI136" s="92" t="s">
        <v>641</v>
      </c>
      <c r="AJ136" s="133" t="s">
        <v>6</v>
      </c>
      <c r="AK136" s="102"/>
      <c r="AL136" s="91" t="s">
        <v>6</v>
      </c>
      <c r="AM136" s="92"/>
      <c r="AN136" s="481" t="s">
        <v>6</v>
      </c>
      <c r="AO136" s="498"/>
      <c r="AP136" s="114" t="s">
        <v>6</v>
      </c>
      <c r="AQ136" s="92"/>
      <c r="AR136" s="481" t="s">
        <v>6</v>
      </c>
      <c r="AS136" s="498"/>
      <c r="AT136" s="481" t="s">
        <v>6</v>
      </c>
      <c r="AU136" s="498"/>
      <c r="AV136" s="115" t="s">
        <v>6</v>
      </c>
      <c r="AW136" s="91"/>
      <c r="AX136" s="168" t="s">
        <v>6</v>
      </c>
      <c r="AY136" s="64"/>
      <c r="AZ136" s="91" t="s">
        <v>6</v>
      </c>
      <c r="BA136" s="64"/>
      <c r="BB136" s="119" t="s">
        <v>6</v>
      </c>
      <c r="BC136" s="91"/>
      <c r="BD136" s="266" t="s">
        <v>2</v>
      </c>
      <c r="BE136" s="64"/>
      <c r="BF136" s="130" t="s">
        <v>6</v>
      </c>
      <c r="BG136" s="92"/>
      <c r="BH136" s="114" t="s">
        <v>6</v>
      </c>
      <c r="BI136" s="91"/>
      <c r="BJ136" s="91"/>
      <c r="BK136" s="91"/>
      <c r="BL136" s="91">
        <v>6.875</v>
      </c>
      <c r="BM136" s="92" t="s">
        <v>984</v>
      </c>
      <c r="BN136" s="481">
        <v>5.125</v>
      </c>
      <c r="BO136" s="498"/>
      <c r="BP136" s="136" t="s">
        <v>6</v>
      </c>
      <c r="BQ136" s="201" t="s">
        <v>2</v>
      </c>
      <c r="BR136" s="91" t="s">
        <v>6</v>
      </c>
      <c r="BS136" s="92" t="s">
        <v>1065</v>
      </c>
      <c r="BT136" s="91" t="s">
        <v>6</v>
      </c>
      <c r="BU136" s="91"/>
      <c r="BV136" s="79">
        <v>5.75</v>
      </c>
      <c r="BW136" s="92" t="s">
        <v>1147</v>
      </c>
      <c r="BX136" s="505" t="s">
        <v>6</v>
      </c>
      <c r="BY136" s="498"/>
      <c r="BZ136" s="114"/>
      <c r="CA136" s="92"/>
      <c r="CB136" s="91">
        <v>6</v>
      </c>
      <c r="CC136" s="92" t="s">
        <v>1216</v>
      </c>
      <c r="CD136" s="145" t="s">
        <v>6</v>
      </c>
      <c r="CE136" s="97"/>
      <c r="CF136" s="91" t="s">
        <v>6</v>
      </c>
      <c r="CG136" s="143"/>
      <c r="CH136" s="91">
        <v>4.5</v>
      </c>
      <c r="CI136" s="92"/>
      <c r="CJ136" s="91" t="s">
        <v>6</v>
      </c>
      <c r="CK136" s="92"/>
      <c r="CL136" s="150" t="s">
        <v>6</v>
      </c>
      <c r="CM136" s="92"/>
      <c r="CN136" s="150" t="s">
        <v>6</v>
      </c>
      <c r="CO136" s="91"/>
      <c r="CP136" s="91" t="s">
        <v>6</v>
      </c>
      <c r="CQ136" s="91"/>
      <c r="CR136" s="133" t="s">
        <v>6</v>
      </c>
      <c r="CS136" s="133"/>
      <c r="CT136" s="154">
        <v>6.5</v>
      </c>
      <c r="CU136" s="92" t="s">
        <v>1508</v>
      </c>
      <c r="CV136" s="114">
        <v>6</v>
      </c>
      <c r="CW136" s="92"/>
      <c r="CX136" s="92" t="s">
        <v>6</v>
      </c>
      <c r="CY136" s="92" t="s">
        <v>2328</v>
      </c>
      <c r="CZ136" s="46" t="s">
        <v>6</v>
      </c>
      <c r="DA136" s="45"/>
      <c r="DC136" s="184">
        <f t="shared" si="14"/>
        <v>10</v>
      </c>
    </row>
    <row r="137" spans="1:107" s="184" customFormat="1" ht="19" customHeight="1" x14ac:dyDescent="0.25">
      <c r="A137" s="205">
        <v>54138</v>
      </c>
      <c r="B137" s="5">
        <v>104</v>
      </c>
      <c r="C137" s="6" t="s">
        <v>113</v>
      </c>
      <c r="D137" s="29" t="s">
        <v>6</v>
      </c>
      <c r="E137" s="27"/>
      <c r="F137" s="46"/>
      <c r="G137" s="46"/>
      <c r="H137" s="186" t="s">
        <v>6</v>
      </c>
      <c r="I137" s="125"/>
      <c r="J137" s="481" t="s">
        <v>6</v>
      </c>
      <c r="K137" s="482"/>
      <c r="L137" s="60" t="s">
        <v>6</v>
      </c>
      <c r="M137" s="64"/>
      <c r="N137" s="145" t="s">
        <v>6</v>
      </c>
      <c r="O137" s="97"/>
      <c r="P137" s="213" t="s">
        <v>6</v>
      </c>
      <c r="Q137" s="125"/>
      <c r="R137" s="181">
        <v>0.39800000000000002</v>
      </c>
      <c r="S137" s="88" t="s">
        <v>1852</v>
      </c>
      <c r="T137" s="203" t="s">
        <v>6</v>
      </c>
      <c r="U137" s="188"/>
      <c r="V137" s="79" t="s">
        <v>6</v>
      </c>
      <c r="W137" s="80" t="s">
        <v>429</v>
      </c>
      <c r="X137" s="85" t="s">
        <v>6</v>
      </c>
      <c r="Y137" s="88" t="s">
        <v>477</v>
      </c>
      <c r="Z137" s="91">
        <v>4</v>
      </c>
      <c r="AA137" s="92"/>
      <c r="AB137" s="91" t="s">
        <v>6</v>
      </c>
      <c r="AC137" s="92"/>
      <c r="AD137" s="96" t="s">
        <v>6</v>
      </c>
      <c r="AE137" s="92"/>
      <c r="AF137" s="46" t="s">
        <v>6</v>
      </c>
      <c r="AG137" s="45"/>
      <c r="AH137" s="91">
        <v>6</v>
      </c>
      <c r="AI137" s="129" t="s">
        <v>642</v>
      </c>
      <c r="AJ137" s="133" t="s">
        <v>6</v>
      </c>
      <c r="AK137" s="102"/>
      <c r="AL137" s="91" t="s">
        <v>6</v>
      </c>
      <c r="AM137" s="92"/>
      <c r="AN137" s="481" t="s">
        <v>6</v>
      </c>
      <c r="AO137" s="498"/>
      <c r="AP137" s="114" t="s">
        <v>6</v>
      </c>
      <c r="AQ137" s="92"/>
      <c r="AR137" s="481" t="s">
        <v>6</v>
      </c>
      <c r="AS137" s="498"/>
      <c r="AT137" s="481" t="s">
        <v>6</v>
      </c>
      <c r="AU137" s="498"/>
      <c r="AV137" s="115" t="s">
        <v>6</v>
      </c>
      <c r="AW137" s="91"/>
      <c r="AX137" s="168" t="s">
        <v>6</v>
      </c>
      <c r="AY137" s="64"/>
      <c r="AZ137" s="91" t="s">
        <v>6</v>
      </c>
      <c r="BA137" s="64" t="s">
        <v>1711</v>
      </c>
      <c r="BB137" s="119" t="s">
        <v>6</v>
      </c>
      <c r="BC137" s="91"/>
      <c r="BD137" s="124"/>
      <c r="BE137" s="125"/>
      <c r="BF137" s="130" t="s">
        <v>6</v>
      </c>
      <c r="BG137" s="92"/>
      <c r="BH137" s="114" t="s">
        <v>6</v>
      </c>
      <c r="BI137" s="91"/>
      <c r="BJ137" s="91"/>
      <c r="BK137" s="91"/>
      <c r="BL137" s="91" t="s">
        <v>6</v>
      </c>
      <c r="BM137" s="91"/>
      <c r="BN137" s="481">
        <v>5.125</v>
      </c>
      <c r="BO137" s="498"/>
      <c r="BP137" s="136" t="s">
        <v>6</v>
      </c>
      <c r="BQ137" s="201"/>
      <c r="BR137" s="91" t="s">
        <v>6</v>
      </c>
      <c r="BS137" s="91"/>
      <c r="BT137" s="91" t="s">
        <v>6</v>
      </c>
      <c r="BU137" s="91"/>
      <c r="BV137" s="91" t="s">
        <v>6</v>
      </c>
      <c r="BW137" s="91"/>
      <c r="BX137" s="505" t="s">
        <v>6</v>
      </c>
      <c r="BY137" s="498"/>
      <c r="BZ137" s="114"/>
      <c r="CA137" s="92"/>
      <c r="CB137" s="91" t="s">
        <v>6</v>
      </c>
      <c r="CC137" s="91"/>
      <c r="CD137" s="145" t="s">
        <v>6</v>
      </c>
      <c r="CE137" s="97"/>
      <c r="CF137" s="91" t="s">
        <v>6</v>
      </c>
      <c r="CG137" s="143"/>
      <c r="CH137" s="91">
        <v>4.5</v>
      </c>
      <c r="CI137" s="92"/>
      <c r="CJ137" s="91" t="s">
        <v>6</v>
      </c>
      <c r="CK137" s="92"/>
      <c r="CL137" s="150" t="s">
        <v>6</v>
      </c>
      <c r="CM137" s="92"/>
      <c r="CN137" s="150" t="s">
        <v>6</v>
      </c>
      <c r="CO137" s="91"/>
      <c r="CP137" s="91" t="s">
        <v>6</v>
      </c>
      <c r="CQ137" s="91"/>
      <c r="CR137" s="133" t="s">
        <v>6</v>
      </c>
      <c r="CS137" s="133"/>
      <c r="CT137" s="114">
        <v>1.5</v>
      </c>
      <c r="CU137" s="92" t="s">
        <v>1488</v>
      </c>
      <c r="CV137" s="114">
        <v>6</v>
      </c>
      <c r="CW137" s="92"/>
      <c r="CX137" s="92">
        <v>5</v>
      </c>
      <c r="CY137" s="92" t="s">
        <v>2297</v>
      </c>
      <c r="CZ137" s="46" t="s">
        <v>6</v>
      </c>
      <c r="DA137" s="45"/>
      <c r="DC137" s="184">
        <f t="shared" si="14"/>
        <v>8</v>
      </c>
    </row>
    <row r="138" spans="1:107" s="184" customFormat="1" ht="19" customHeight="1" x14ac:dyDescent="0.25">
      <c r="A138" s="205" t="s">
        <v>254</v>
      </c>
      <c r="B138" s="5">
        <v>105</v>
      </c>
      <c r="C138" s="6" t="s">
        <v>114</v>
      </c>
      <c r="D138" s="29">
        <v>4</v>
      </c>
      <c r="E138" s="27" t="s">
        <v>286</v>
      </c>
      <c r="F138" s="46" t="s">
        <v>2</v>
      </c>
      <c r="G138" s="46"/>
      <c r="H138" s="186">
        <v>6.5</v>
      </c>
      <c r="I138" s="125"/>
      <c r="J138" s="481" t="s">
        <v>6</v>
      </c>
      <c r="K138" s="482"/>
      <c r="L138" s="60">
        <v>7.25</v>
      </c>
      <c r="M138" s="64" t="s">
        <v>336</v>
      </c>
      <c r="N138" s="145" t="s">
        <v>6</v>
      </c>
      <c r="O138" s="97"/>
      <c r="P138" s="213">
        <v>6.35</v>
      </c>
      <c r="Q138" s="125"/>
      <c r="R138" s="181">
        <v>0.39800000000000002</v>
      </c>
      <c r="S138" s="88" t="s">
        <v>1852</v>
      </c>
      <c r="T138" s="203">
        <v>5.75</v>
      </c>
      <c r="U138" s="188"/>
      <c r="V138" s="79">
        <v>6</v>
      </c>
      <c r="W138" s="80" t="s">
        <v>429</v>
      </c>
      <c r="X138" s="85">
        <v>4</v>
      </c>
      <c r="Y138" s="88" t="s">
        <v>492</v>
      </c>
      <c r="Z138" s="91">
        <v>4</v>
      </c>
      <c r="AA138" s="92"/>
      <c r="AB138" s="91" t="s">
        <v>6</v>
      </c>
      <c r="AC138" s="92"/>
      <c r="AD138" s="96" t="s">
        <v>6</v>
      </c>
      <c r="AE138" s="92"/>
      <c r="AF138" s="46" t="s">
        <v>6</v>
      </c>
      <c r="AG138" s="45" t="s">
        <v>599</v>
      </c>
      <c r="AH138" s="91">
        <v>6</v>
      </c>
      <c r="AI138" s="92"/>
      <c r="AJ138" s="133">
        <v>6.5</v>
      </c>
      <c r="AK138" s="102" t="s">
        <v>668</v>
      </c>
      <c r="AL138" s="91">
        <v>6</v>
      </c>
      <c r="AM138" s="271" t="s">
        <v>720</v>
      </c>
      <c r="AN138" s="481">
        <v>5</v>
      </c>
      <c r="AO138" s="498"/>
      <c r="AP138" s="114" t="s">
        <v>6</v>
      </c>
      <c r="AQ138" s="92"/>
      <c r="AR138" s="481" t="s">
        <v>6</v>
      </c>
      <c r="AS138" s="498"/>
      <c r="AT138" s="481" t="s">
        <v>6</v>
      </c>
      <c r="AU138" s="498"/>
      <c r="AV138" s="115" t="s">
        <v>6</v>
      </c>
      <c r="AW138" s="140" t="s">
        <v>809</v>
      </c>
      <c r="AX138" s="224" t="s">
        <v>6</v>
      </c>
      <c r="AY138" s="64" t="s">
        <v>1759</v>
      </c>
      <c r="AZ138" s="91">
        <v>7</v>
      </c>
      <c r="BA138" s="64"/>
      <c r="BB138" s="119" t="s">
        <v>6</v>
      </c>
      <c r="BC138" s="92" t="s">
        <v>845</v>
      </c>
      <c r="BD138" s="124" t="s">
        <v>2</v>
      </c>
      <c r="BE138" s="125"/>
      <c r="BF138" s="191">
        <v>5.5</v>
      </c>
      <c r="BG138" s="92" t="s">
        <v>903</v>
      </c>
      <c r="BH138" s="114" t="s">
        <v>6</v>
      </c>
      <c r="BI138" s="91"/>
      <c r="BJ138" s="91"/>
      <c r="BK138" s="91"/>
      <c r="BL138" s="91">
        <v>6.875</v>
      </c>
      <c r="BM138" s="91"/>
      <c r="BN138" s="481">
        <v>5.125</v>
      </c>
      <c r="BO138" s="498"/>
      <c r="BP138" s="136">
        <v>4</v>
      </c>
      <c r="BQ138" s="201"/>
      <c r="BR138" s="150">
        <v>4.75</v>
      </c>
      <c r="BS138" s="92" t="s">
        <v>2</v>
      </c>
      <c r="BT138" s="91" t="s">
        <v>6</v>
      </c>
      <c r="BU138" s="92" t="s">
        <v>1105</v>
      </c>
      <c r="BV138" s="79">
        <v>5.75</v>
      </c>
      <c r="BW138" s="91"/>
      <c r="BX138" s="505" t="s">
        <v>6</v>
      </c>
      <c r="BY138" s="498"/>
      <c r="BZ138" s="114"/>
      <c r="CA138" s="92"/>
      <c r="CB138" s="91">
        <v>6</v>
      </c>
      <c r="CC138" s="91"/>
      <c r="CD138" s="145" t="s">
        <v>6</v>
      </c>
      <c r="CE138" s="97"/>
      <c r="CF138" s="91" t="s">
        <v>6</v>
      </c>
      <c r="CG138" s="143"/>
      <c r="CH138" s="91">
        <v>4.5</v>
      </c>
      <c r="CI138" s="92"/>
      <c r="CJ138" s="91">
        <v>7</v>
      </c>
      <c r="CK138" s="92"/>
      <c r="CL138" s="150" t="s">
        <v>6</v>
      </c>
      <c r="CM138" s="92" t="s">
        <v>1437</v>
      </c>
      <c r="CN138" s="150">
        <v>4.7</v>
      </c>
      <c r="CO138" s="91"/>
      <c r="CP138" s="91" t="s">
        <v>6</v>
      </c>
      <c r="CQ138" s="91"/>
      <c r="CR138" s="133" t="s">
        <v>6</v>
      </c>
      <c r="CS138" s="64" t="s">
        <v>1586</v>
      </c>
      <c r="CT138" s="114">
        <v>6.5</v>
      </c>
      <c r="CU138" s="92" t="s">
        <v>1491</v>
      </c>
      <c r="CV138" s="114">
        <v>6</v>
      </c>
      <c r="CW138" s="92"/>
      <c r="CX138" s="92">
        <v>5</v>
      </c>
      <c r="CY138" s="92"/>
      <c r="CZ138" s="46">
        <v>4</v>
      </c>
      <c r="DA138" s="45" t="s">
        <v>2206</v>
      </c>
      <c r="DB138" s="184" t="s">
        <v>2</v>
      </c>
      <c r="DC138" s="184">
        <f t="shared" si="14"/>
        <v>28</v>
      </c>
    </row>
    <row r="139" spans="1:107" s="184" customFormat="1" ht="19" customHeight="1" x14ac:dyDescent="0.25">
      <c r="A139" s="205">
        <v>56172</v>
      </c>
      <c r="B139" s="5">
        <v>106</v>
      </c>
      <c r="C139" s="6" t="s">
        <v>115</v>
      </c>
      <c r="D139" s="29" t="s">
        <v>6</v>
      </c>
      <c r="E139" s="27"/>
      <c r="F139" s="46"/>
      <c r="G139" s="46"/>
      <c r="H139" s="186">
        <v>6.5</v>
      </c>
      <c r="I139" s="125"/>
      <c r="J139" s="481" t="s">
        <v>6</v>
      </c>
      <c r="K139" s="482"/>
      <c r="L139" s="60" t="s">
        <v>6</v>
      </c>
      <c r="M139" s="64"/>
      <c r="N139" s="145" t="s">
        <v>6</v>
      </c>
      <c r="O139" s="97"/>
      <c r="P139" s="213">
        <v>6.35</v>
      </c>
      <c r="Q139" s="125"/>
      <c r="R139" s="181">
        <v>0.39800000000000002</v>
      </c>
      <c r="S139" s="88" t="s">
        <v>1852</v>
      </c>
      <c r="T139" s="203">
        <v>5.75</v>
      </c>
      <c r="U139" s="223" t="s">
        <v>1813</v>
      </c>
      <c r="V139" s="79">
        <v>6</v>
      </c>
      <c r="W139" s="80" t="s">
        <v>429</v>
      </c>
      <c r="X139" s="85" t="s">
        <v>6</v>
      </c>
      <c r="Y139" s="88" t="s">
        <v>477</v>
      </c>
      <c r="Z139" s="91">
        <v>4</v>
      </c>
      <c r="AA139" s="92"/>
      <c r="AB139" s="91" t="s">
        <v>6</v>
      </c>
      <c r="AC139" s="92"/>
      <c r="AD139" s="96" t="s">
        <v>6</v>
      </c>
      <c r="AE139" s="92"/>
      <c r="AF139" s="46" t="s">
        <v>6</v>
      </c>
      <c r="AG139" s="45"/>
      <c r="AH139" s="91">
        <v>6</v>
      </c>
      <c r="AI139" s="92" t="s">
        <v>643</v>
      </c>
      <c r="AJ139" s="133" t="s">
        <v>6</v>
      </c>
      <c r="AK139" s="102"/>
      <c r="AL139" s="91" t="s">
        <v>6</v>
      </c>
      <c r="AM139" s="92"/>
      <c r="AN139" s="481" t="s">
        <v>6</v>
      </c>
      <c r="AO139" s="498"/>
      <c r="AP139" s="114" t="s">
        <v>6</v>
      </c>
      <c r="AQ139" s="92"/>
      <c r="AR139" s="481">
        <v>6</v>
      </c>
      <c r="AS139" s="498"/>
      <c r="AT139" s="481" t="s">
        <v>6</v>
      </c>
      <c r="AU139" s="498"/>
      <c r="AV139" s="115" t="s">
        <v>6</v>
      </c>
      <c r="AW139" s="91"/>
      <c r="AX139" s="168">
        <v>6.875</v>
      </c>
      <c r="AY139" s="64"/>
      <c r="AZ139" s="91" t="s">
        <v>6</v>
      </c>
      <c r="BA139" s="64"/>
      <c r="BB139" s="119" t="s">
        <v>6</v>
      </c>
      <c r="BC139" s="91"/>
      <c r="BD139" s="124"/>
      <c r="BE139" s="125"/>
      <c r="BF139" s="130">
        <v>5.5</v>
      </c>
      <c r="BG139" s="92" t="s">
        <v>896</v>
      </c>
      <c r="BH139" s="114" t="s">
        <v>6</v>
      </c>
      <c r="BI139" s="91"/>
      <c r="BJ139" s="91"/>
      <c r="BK139" s="91"/>
      <c r="BL139" s="91">
        <v>6.875</v>
      </c>
      <c r="BM139" s="91"/>
      <c r="BN139" s="481">
        <v>5.125</v>
      </c>
      <c r="BO139" s="498"/>
      <c r="BP139" s="136">
        <v>4</v>
      </c>
      <c r="BQ139" s="201"/>
      <c r="BR139" s="91" t="s">
        <v>6</v>
      </c>
      <c r="BS139" s="91"/>
      <c r="BT139" s="91" t="s">
        <v>6</v>
      </c>
      <c r="BU139" s="91"/>
      <c r="BV139" s="79">
        <v>5.75</v>
      </c>
      <c r="BW139" s="92" t="s">
        <v>1153</v>
      </c>
      <c r="BX139" s="505" t="s">
        <v>6</v>
      </c>
      <c r="BY139" s="498"/>
      <c r="BZ139" s="114"/>
      <c r="CA139" s="92"/>
      <c r="CB139" s="91">
        <v>6</v>
      </c>
      <c r="CC139" s="91"/>
      <c r="CD139" s="145" t="s">
        <v>6</v>
      </c>
      <c r="CE139" s="97"/>
      <c r="CF139" s="91" t="s">
        <v>6</v>
      </c>
      <c r="CG139" s="143"/>
      <c r="CH139" s="91">
        <v>4.5</v>
      </c>
      <c r="CI139" s="92"/>
      <c r="CJ139" s="91" t="s">
        <v>6</v>
      </c>
      <c r="CK139" s="92"/>
      <c r="CL139" s="150">
        <v>6.25</v>
      </c>
      <c r="CM139" s="92"/>
      <c r="CN139" s="150" t="s">
        <v>6</v>
      </c>
      <c r="CO139" s="92" t="s">
        <v>1624</v>
      </c>
      <c r="CP139" s="91" t="s">
        <v>6</v>
      </c>
      <c r="CQ139" s="91"/>
      <c r="CR139" s="133" t="s">
        <v>6</v>
      </c>
      <c r="CS139" s="133"/>
      <c r="CT139" s="114">
        <v>1.5</v>
      </c>
      <c r="CU139" s="92" t="s">
        <v>1488</v>
      </c>
      <c r="CV139" s="114">
        <v>6</v>
      </c>
      <c r="CW139" s="92"/>
      <c r="CX139" s="92" t="s">
        <v>6</v>
      </c>
      <c r="CY139" s="92" t="s">
        <v>2298</v>
      </c>
      <c r="CZ139" s="46" t="s">
        <v>6</v>
      </c>
      <c r="DA139" s="45" t="s">
        <v>2222</v>
      </c>
      <c r="DB139" s="184" t="s">
        <v>2</v>
      </c>
      <c r="DC139" s="184">
        <f t="shared" si="14"/>
        <v>19</v>
      </c>
    </row>
    <row r="140" spans="1:107" s="184" customFormat="1" ht="19" customHeight="1" x14ac:dyDescent="0.25">
      <c r="A140" s="205"/>
      <c r="B140" s="9"/>
      <c r="C140" s="10"/>
      <c r="D140" s="29"/>
      <c r="E140" s="27"/>
      <c r="F140" s="46"/>
      <c r="G140" s="46"/>
      <c r="H140" s="186"/>
      <c r="I140" s="125"/>
      <c r="J140" s="481"/>
      <c r="K140" s="482"/>
      <c r="L140" s="60"/>
      <c r="M140" s="64"/>
      <c r="N140" s="145"/>
      <c r="O140" s="97"/>
      <c r="P140" s="199"/>
      <c r="Q140" s="125"/>
      <c r="R140" s="181"/>
      <c r="S140" s="88"/>
      <c r="T140" s="203"/>
      <c r="U140" s="188"/>
      <c r="V140" s="79"/>
      <c r="W140" s="80"/>
      <c r="X140" s="85"/>
      <c r="Y140" s="88"/>
      <c r="Z140" s="91"/>
      <c r="AA140" s="92"/>
      <c r="AB140" s="91"/>
      <c r="AC140" s="92"/>
      <c r="AD140" s="96" t="s">
        <v>2</v>
      </c>
      <c r="AE140" s="92"/>
      <c r="AF140" s="46"/>
      <c r="AG140" s="45"/>
      <c r="AH140" s="91"/>
      <c r="AI140" s="92"/>
      <c r="AJ140" s="133"/>
      <c r="AK140" s="102"/>
      <c r="AL140" s="91"/>
      <c r="AM140" s="92"/>
      <c r="AN140" s="481"/>
      <c r="AO140" s="498"/>
      <c r="AP140" s="114"/>
      <c r="AQ140" s="92"/>
      <c r="AR140" s="481"/>
      <c r="AS140" s="498"/>
      <c r="AT140" s="481"/>
      <c r="AU140" s="498"/>
      <c r="AV140" s="268"/>
      <c r="AW140" s="272"/>
      <c r="AX140" s="168"/>
      <c r="AY140" s="64"/>
      <c r="AZ140" s="91"/>
      <c r="BA140" s="64"/>
      <c r="BB140" s="119"/>
      <c r="BC140" s="92"/>
      <c r="BD140" s="124"/>
      <c r="BE140" s="125"/>
      <c r="BF140" s="130"/>
      <c r="BG140" s="92"/>
      <c r="BH140" s="114"/>
      <c r="BI140" s="92"/>
      <c r="BJ140" s="91"/>
      <c r="BK140" s="91"/>
      <c r="BL140" s="91"/>
      <c r="BM140" s="92"/>
      <c r="BN140" s="481" t="s">
        <v>2</v>
      </c>
      <c r="BO140" s="498"/>
      <c r="BP140" s="136"/>
      <c r="BQ140" s="201"/>
      <c r="BR140" s="91"/>
      <c r="BS140" s="92"/>
      <c r="BT140" s="91"/>
      <c r="BU140" s="92"/>
      <c r="BV140" s="91"/>
      <c r="BW140" s="92"/>
      <c r="BX140" s="505"/>
      <c r="BY140" s="498"/>
      <c r="BZ140" s="114"/>
      <c r="CA140" s="92"/>
      <c r="CB140" s="91"/>
      <c r="CC140" s="92"/>
      <c r="CD140" s="145"/>
      <c r="CE140" s="97"/>
      <c r="CF140" s="91"/>
      <c r="CG140" s="143"/>
      <c r="CH140" s="91"/>
      <c r="CI140" s="92"/>
      <c r="CJ140" s="91"/>
      <c r="CK140" s="92"/>
      <c r="CL140" s="150"/>
      <c r="CM140" s="92"/>
      <c r="CN140" s="150"/>
      <c r="CO140" s="92"/>
      <c r="CP140" s="91"/>
      <c r="CQ140" s="92"/>
      <c r="CR140" s="133"/>
      <c r="CS140" s="64"/>
      <c r="CT140" s="114"/>
      <c r="CU140" s="92"/>
      <c r="CV140" s="114"/>
      <c r="CW140" s="92"/>
      <c r="CX140" s="92"/>
      <c r="CY140" s="92"/>
      <c r="CZ140" s="46"/>
      <c r="DA140" s="45"/>
    </row>
    <row r="141" spans="1:107" s="25" customFormat="1" ht="19" customHeight="1" x14ac:dyDescent="0.25">
      <c r="A141" s="377"/>
      <c r="B141" s="379"/>
      <c r="C141" s="344" t="s">
        <v>116</v>
      </c>
      <c r="D141" s="345" t="s">
        <v>296</v>
      </c>
      <c r="E141" s="346"/>
      <c r="F141" s="151" t="s">
        <v>296</v>
      </c>
      <c r="G141" s="151"/>
      <c r="H141" s="151" t="s">
        <v>296</v>
      </c>
      <c r="I141" s="353"/>
      <c r="J141" s="485" t="s">
        <v>296</v>
      </c>
      <c r="K141" s="484"/>
      <c r="L141" s="378" t="s">
        <v>296</v>
      </c>
      <c r="M141" s="366"/>
      <c r="N141" s="375" t="s">
        <v>296</v>
      </c>
      <c r="O141" s="169"/>
      <c r="P141" s="352" t="s">
        <v>296</v>
      </c>
      <c r="Q141" s="353"/>
      <c r="R141" s="352" t="s">
        <v>296</v>
      </c>
      <c r="S141" s="349"/>
      <c r="T141" s="352" t="s">
        <v>296</v>
      </c>
      <c r="U141" s="356"/>
      <c r="V141" s="352" t="s">
        <v>296</v>
      </c>
      <c r="W141" s="358"/>
      <c r="X141" s="352" t="s">
        <v>296</v>
      </c>
      <c r="Y141" s="349"/>
      <c r="Z141" s="352" t="s">
        <v>296</v>
      </c>
      <c r="AA141" s="142"/>
      <c r="AB141" s="352" t="s">
        <v>296</v>
      </c>
      <c r="AC141" s="142"/>
      <c r="AD141" s="361" t="s">
        <v>296</v>
      </c>
      <c r="AE141" s="142"/>
      <c r="AF141" s="361" t="s">
        <v>296</v>
      </c>
      <c r="AG141" s="55"/>
      <c r="AH141" s="361" t="s">
        <v>296</v>
      </c>
      <c r="AI141" s="142"/>
      <c r="AJ141" s="361" t="s">
        <v>296</v>
      </c>
      <c r="AK141" s="104"/>
      <c r="AL141" s="361" t="s">
        <v>296</v>
      </c>
      <c r="AM141" s="142"/>
      <c r="AN141" s="501" t="s">
        <v>296</v>
      </c>
      <c r="AO141" s="497"/>
      <c r="AP141" s="361" t="s">
        <v>296</v>
      </c>
      <c r="AQ141" s="142"/>
      <c r="AR141" s="485" t="s">
        <v>296</v>
      </c>
      <c r="AS141" s="497"/>
      <c r="AT141" s="485" t="s">
        <v>296</v>
      </c>
      <c r="AU141" s="497"/>
      <c r="AV141" s="361" t="s">
        <v>296</v>
      </c>
      <c r="AW141" s="142"/>
      <c r="AX141" s="361" t="s">
        <v>296</v>
      </c>
      <c r="AY141" s="366"/>
      <c r="AZ141" s="359" t="s">
        <v>296</v>
      </c>
      <c r="BA141" s="366"/>
      <c r="BB141" s="361" t="s">
        <v>296</v>
      </c>
      <c r="BC141" s="142"/>
      <c r="BD141" s="359" t="s">
        <v>296</v>
      </c>
      <c r="BE141" s="353"/>
      <c r="BF141" s="359" t="s">
        <v>296</v>
      </c>
      <c r="BG141" s="142"/>
      <c r="BH141" s="361" t="s">
        <v>296</v>
      </c>
      <c r="BI141" s="142"/>
      <c r="BJ141" s="359" t="s">
        <v>296</v>
      </c>
      <c r="BK141" s="360"/>
      <c r="BL141" s="361" t="s">
        <v>296</v>
      </c>
      <c r="BM141" s="142"/>
      <c r="BN141" s="485" t="s">
        <v>296</v>
      </c>
      <c r="BO141" s="497"/>
      <c r="BP141" s="361" t="s">
        <v>296</v>
      </c>
      <c r="BQ141" s="373"/>
      <c r="BR141" s="359" t="s">
        <v>296</v>
      </c>
      <c r="BS141" s="142"/>
      <c r="BT141" s="361" t="s">
        <v>296</v>
      </c>
      <c r="BU141" s="142"/>
      <c r="BV141" s="359" t="s">
        <v>296</v>
      </c>
      <c r="BW141" s="142"/>
      <c r="BX141" s="485" t="s">
        <v>296</v>
      </c>
      <c r="BY141" s="497"/>
      <c r="BZ141" s="361" t="s">
        <v>296</v>
      </c>
      <c r="CA141" s="142"/>
      <c r="CB141" s="361" t="s">
        <v>296</v>
      </c>
      <c r="CC141" s="142"/>
      <c r="CD141" s="359" t="s">
        <v>296</v>
      </c>
      <c r="CE141" s="169"/>
      <c r="CF141" s="361" t="s">
        <v>296</v>
      </c>
      <c r="CG141" s="351"/>
      <c r="CH141" s="361" t="s">
        <v>296</v>
      </c>
      <c r="CI141" s="142"/>
      <c r="CJ141" s="361" t="s">
        <v>296</v>
      </c>
      <c r="CK141" s="142"/>
      <c r="CL141" s="359" t="s">
        <v>296</v>
      </c>
      <c r="CM141" s="142"/>
      <c r="CN141" s="359" t="s">
        <v>296</v>
      </c>
      <c r="CO141" s="142"/>
      <c r="CP141" s="361" t="s">
        <v>296</v>
      </c>
      <c r="CQ141" s="142"/>
      <c r="CR141" s="361" t="s">
        <v>296</v>
      </c>
      <c r="CS141" s="366"/>
      <c r="CT141" s="361" t="s">
        <v>296</v>
      </c>
      <c r="CU141" s="142"/>
      <c r="CV141" s="359" t="s">
        <v>296</v>
      </c>
      <c r="CW141" s="142"/>
      <c r="CX141" s="359" t="s">
        <v>296</v>
      </c>
      <c r="CY141" s="142"/>
      <c r="CZ141" s="361" t="s">
        <v>296</v>
      </c>
      <c r="DA141" s="55"/>
    </row>
    <row r="142" spans="1:107" s="184" customFormat="1" ht="19" customHeight="1" x14ac:dyDescent="0.25">
      <c r="A142" s="205">
        <v>5112</v>
      </c>
      <c r="B142" s="5">
        <v>107</v>
      </c>
      <c r="C142" s="6" t="s">
        <v>117</v>
      </c>
      <c r="D142" s="29">
        <v>4</v>
      </c>
      <c r="E142" s="27"/>
      <c r="F142" s="46" t="s">
        <v>2</v>
      </c>
      <c r="G142" s="46"/>
      <c r="H142" s="186">
        <v>6.5</v>
      </c>
      <c r="I142" s="125" t="s">
        <v>1662</v>
      </c>
      <c r="J142" s="481">
        <v>5.6</v>
      </c>
      <c r="K142" s="482" t="s">
        <v>1923</v>
      </c>
      <c r="L142" s="60">
        <v>7.25</v>
      </c>
      <c r="M142" s="64" t="s">
        <v>337</v>
      </c>
      <c r="N142" s="145">
        <v>2.9</v>
      </c>
      <c r="O142" s="97" t="s">
        <v>2354</v>
      </c>
      <c r="P142" s="213">
        <v>6.35</v>
      </c>
      <c r="Q142" s="125"/>
      <c r="R142" s="181">
        <v>0.39800000000000002</v>
      </c>
      <c r="S142" s="88" t="s">
        <v>1852</v>
      </c>
      <c r="T142" s="203">
        <v>5.75</v>
      </c>
      <c r="U142" s="188"/>
      <c r="V142" s="144">
        <v>6</v>
      </c>
      <c r="W142" s="80" t="s">
        <v>429</v>
      </c>
      <c r="X142" s="85">
        <v>4</v>
      </c>
      <c r="Y142" s="88"/>
      <c r="Z142" s="91">
        <v>4</v>
      </c>
      <c r="AA142" s="92"/>
      <c r="AB142" s="91">
        <v>6</v>
      </c>
      <c r="AC142" s="92" t="s">
        <v>557</v>
      </c>
      <c r="AD142" s="96">
        <v>6.25</v>
      </c>
      <c r="AE142" s="92"/>
      <c r="AF142" s="46">
        <v>7</v>
      </c>
      <c r="AG142" s="45"/>
      <c r="AH142" s="91">
        <v>6</v>
      </c>
      <c r="AI142" s="129" t="s">
        <v>644</v>
      </c>
      <c r="AJ142" s="133">
        <v>6.5</v>
      </c>
      <c r="AK142" s="102" t="s">
        <v>668</v>
      </c>
      <c r="AL142" s="91">
        <v>6</v>
      </c>
      <c r="AM142" s="92"/>
      <c r="AN142" s="481">
        <v>5</v>
      </c>
      <c r="AO142" s="498"/>
      <c r="AP142" s="200">
        <v>5.5</v>
      </c>
      <c r="AQ142" s="92"/>
      <c r="AR142" s="481">
        <v>6</v>
      </c>
      <c r="AS142" s="498"/>
      <c r="AT142" s="481">
        <v>6.25</v>
      </c>
      <c r="AU142" s="498"/>
      <c r="AV142" s="115">
        <v>6</v>
      </c>
      <c r="AW142" s="92"/>
      <c r="AX142" s="168">
        <v>6.875</v>
      </c>
      <c r="AY142" s="64"/>
      <c r="AZ142" s="91">
        <v>7</v>
      </c>
      <c r="BA142" s="64"/>
      <c r="BB142" s="119">
        <v>4.2249999999999996</v>
      </c>
      <c r="BC142" s="257" t="s">
        <v>846</v>
      </c>
      <c r="BD142" s="124" t="s">
        <v>2</v>
      </c>
      <c r="BE142" s="125"/>
      <c r="BF142" s="130">
        <v>5.5</v>
      </c>
      <c r="BG142" s="92"/>
      <c r="BH142" s="114">
        <v>6.85</v>
      </c>
      <c r="BI142" s="92" t="s">
        <v>931</v>
      </c>
      <c r="BJ142" s="91" t="s">
        <v>2</v>
      </c>
      <c r="BK142" s="91"/>
      <c r="BL142" s="133">
        <v>6.875</v>
      </c>
      <c r="BM142" s="92" t="s">
        <v>985</v>
      </c>
      <c r="BN142" s="481">
        <v>5.125</v>
      </c>
      <c r="BO142" s="498"/>
      <c r="BP142" s="136">
        <v>4</v>
      </c>
      <c r="BQ142" s="201"/>
      <c r="BR142" s="150">
        <v>4.75</v>
      </c>
      <c r="BS142" s="92" t="s">
        <v>1066</v>
      </c>
      <c r="BT142" s="91">
        <v>5</v>
      </c>
      <c r="BU142" s="92" t="s">
        <v>1104</v>
      </c>
      <c r="BV142" s="79">
        <v>5.75</v>
      </c>
      <c r="BW142" s="92"/>
      <c r="BX142" s="505">
        <v>4.5</v>
      </c>
      <c r="BY142" s="498"/>
      <c r="BZ142" s="114"/>
      <c r="CA142" s="92"/>
      <c r="CB142" s="91">
        <v>6</v>
      </c>
      <c r="CC142" s="92"/>
      <c r="CD142" s="145">
        <v>7</v>
      </c>
      <c r="CE142" s="97"/>
      <c r="CF142" s="133">
        <v>6</v>
      </c>
      <c r="CG142" s="143" t="s">
        <v>1276</v>
      </c>
      <c r="CH142" s="91">
        <v>4.5</v>
      </c>
      <c r="CI142" s="92"/>
      <c r="CJ142" s="91">
        <v>7</v>
      </c>
      <c r="CK142" s="92"/>
      <c r="CL142" s="150">
        <v>6.25</v>
      </c>
      <c r="CM142" s="92" t="s">
        <v>1438</v>
      </c>
      <c r="CN142" s="150">
        <v>4.7</v>
      </c>
      <c r="CO142" s="92"/>
      <c r="CP142" s="91">
        <v>6</v>
      </c>
      <c r="CQ142" s="92" t="s">
        <v>2</v>
      </c>
      <c r="CR142" s="133">
        <v>5.3</v>
      </c>
      <c r="CS142" s="64" t="s">
        <v>1587</v>
      </c>
      <c r="CT142" s="114">
        <v>6.5</v>
      </c>
      <c r="CU142" s="92" t="s">
        <v>1491</v>
      </c>
      <c r="CV142" s="114">
        <v>6</v>
      </c>
      <c r="CW142" s="92"/>
      <c r="CX142" s="92">
        <v>5</v>
      </c>
      <c r="CY142" s="92"/>
      <c r="CZ142" s="46">
        <v>4</v>
      </c>
      <c r="DA142" s="45" t="s">
        <v>2218</v>
      </c>
      <c r="DB142" s="184" t="s">
        <v>2</v>
      </c>
      <c r="DC142" s="184">
        <f t="shared" ref="DC142:DC150" si="15">COUNT(D142:CZ142)</f>
        <v>47</v>
      </c>
    </row>
    <row r="143" spans="1:107" s="184" customFormat="1" ht="19" customHeight="1" x14ac:dyDescent="0.25">
      <c r="A143" s="205" t="s">
        <v>255</v>
      </c>
      <c r="B143" s="5">
        <v>108</v>
      </c>
      <c r="C143" s="6" t="s">
        <v>118</v>
      </c>
      <c r="D143" s="29">
        <v>4</v>
      </c>
      <c r="E143" s="27"/>
      <c r="F143" s="46" t="s">
        <v>2</v>
      </c>
      <c r="G143" s="46"/>
      <c r="H143" s="186" t="s">
        <v>6</v>
      </c>
      <c r="I143" s="125"/>
      <c r="J143" s="481" t="s">
        <v>6</v>
      </c>
      <c r="K143" s="482" t="s">
        <v>1924</v>
      </c>
      <c r="L143" s="60">
        <v>7.25</v>
      </c>
      <c r="M143" s="64" t="s">
        <v>338</v>
      </c>
      <c r="N143" s="145" t="s">
        <v>6</v>
      </c>
      <c r="O143" s="97"/>
      <c r="P143" s="213">
        <v>6.35</v>
      </c>
      <c r="Q143" s="125"/>
      <c r="R143" s="181">
        <v>0.39800000000000002</v>
      </c>
      <c r="S143" s="88" t="s">
        <v>1852</v>
      </c>
      <c r="T143" s="203">
        <v>5.75</v>
      </c>
      <c r="U143" s="188"/>
      <c r="V143" s="144" t="s">
        <v>6</v>
      </c>
      <c r="W143" s="80" t="s">
        <v>442</v>
      </c>
      <c r="X143" s="85">
        <v>4</v>
      </c>
      <c r="Y143" s="88"/>
      <c r="Z143" s="133">
        <v>4</v>
      </c>
      <c r="AA143" s="92" t="s">
        <v>537</v>
      </c>
      <c r="AB143" s="91" t="s">
        <v>6</v>
      </c>
      <c r="AC143" s="92" t="s">
        <v>558</v>
      </c>
      <c r="AD143" s="96">
        <v>6.25</v>
      </c>
      <c r="AE143" s="92"/>
      <c r="AF143" s="46" t="s">
        <v>6</v>
      </c>
      <c r="AG143" s="45" t="s">
        <v>600</v>
      </c>
      <c r="AH143" s="91" t="s">
        <v>6</v>
      </c>
      <c r="AI143" s="92" t="s">
        <v>645</v>
      </c>
      <c r="AJ143" s="133">
        <v>6.5</v>
      </c>
      <c r="AK143" s="102" t="s">
        <v>668</v>
      </c>
      <c r="AL143" s="91">
        <v>6</v>
      </c>
      <c r="AM143" s="92" t="s">
        <v>721</v>
      </c>
      <c r="AN143" s="481">
        <v>5</v>
      </c>
      <c r="AO143" s="498" t="s">
        <v>1984</v>
      </c>
      <c r="AP143" s="200" t="s">
        <v>6</v>
      </c>
      <c r="AQ143" s="80" t="s">
        <v>768</v>
      </c>
      <c r="AR143" s="481">
        <v>6</v>
      </c>
      <c r="AS143" s="498"/>
      <c r="AT143" s="481" t="s">
        <v>6</v>
      </c>
      <c r="AU143" s="498" t="s">
        <v>2051</v>
      </c>
      <c r="AV143" s="115" t="s">
        <v>6</v>
      </c>
      <c r="AW143" s="92" t="s">
        <v>276</v>
      </c>
      <c r="AX143" s="262" t="s">
        <v>6</v>
      </c>
      <c r="AY143" s="64" t="s">
        <v>1760</v>
      </c>
      <c r="AZ143" s="91">
        <v>7</v>
      </c>
      <c r="BA143" s="64"/>
      <c r="BB143" s="119">
        <v>4.2249999999999996</v>
      </c>
      <c r="BC143" s="257" t="s">
        <v>846</v>
      </c>
      <c r="BD143" s="124" t="s">
        <v>2</v>
      </c>
      <c r="BE143" s="125"/>
      <c r="BF143" s="130">
        <v>5.5</v>
      </c>
      <c r="BG143" s="92"/>
      <c r="BH143" s="114" t="s">
        <v>6</v>
      </c>
      <c r="BI143" s="92"/>
      <c r="BJ143" s="91" t="s">
        <v>2</v>
      </c>
      <c r="BK143" s="91"/>
      <c r="BL143" s="133" t="s">
        <v>6</v>
      </c>
      <c r="BM143" s="92" t="s">
        <v>986</v>
      </c>
      <c r="BN143" s="481">
        <v>5.125</v>
      </c>
      <c r="BO143" s="498"/>
      <c r="BP143" s="136" t="s">
        <v>6</v>
      </c>
      <c r="BQ143" s="201"/>
      <c r="BR143" s="91" t="s">
        <v>6</v>
      </c>
      <c r="BS143" s="92" t="s">
        <v>1067</v>
      </c>
      <c r="BT143" s="91" t="s">
        <v>6</v>
      </c>
      <c r="BU143" s="92" t="s">
        <v>1106</v>
      </c>
      <c r="BV143" s="91" t="s">
        <v>6</v>
      </c>
      <c r="BW143" s="92" t="s">
        <v>1154</v>
      </c>
      <c r="BX143" s="505">
        <v>4.5</v>
      </c>
      <c r="BY143" s="498"/>
      <c r="BZ143" s="114"/>
      <c r="CA143" s="92"/>
      <c r="CB143" s="91">
        <v>6</v>
      </c>
      <c r="CC143" s="92"/>
      <c r="CD143" s="145">
        <v>7</v>
      </c>
      <c r="CE143" s="97"/>
      <c r="CF143" s="91">
        <v>6</v>
      </c>
      <c r="CG143" s="143" t="s">
        <v>1277</v>
      </c>
      <c r="CH143" s="91">
        <v>4.5</v>
      </c>
      <c r="CI143" s="92"/>
      <c r="CJ143" s="91">
        <v>7</v>
      </c>
      <c r="CK143" s="92"/>
      <c r="CL143" s="150">
        <v>6.25</v>
      </c>
      <c r="CM143" s="156" t="s">
        <v>1439</v>
      </c>
      <c r="CN143" s="150" t="s">
        <v>6</v>
      </c>
      <c r="CO143" s="92" t="s">
        <v>1154</v>
      </c>
      <c r="CP143" s="91">
        <v>6</v>
      </c>
      <c r="CQ143" s="92" t="s">
        <v>2</v>
      </c>
      <c r="CR143" s="133" t="s">
        <v>6</v>
      </c>
      <c r="CS143" s="64" t="s">
        <v>1587</v>
      </c>
      <c r="CT143" s="114">
        <v>1.5</v>
      </c>
      <c r="CU143" s="92" t="s">
        <v>1488</v>
      </c>
      <c r="CV143" s="114">
        <v>6</v>
      </c>
      <c r="CW143" s="92"/>
      <c r="CX143" s="92">
        <v>5</v>
      </c>
      <c r="CY143" s="92" t="s">
        <v>2329</v>
      </c>
      <c r="CZ143" s="46">
        <v>4</v>
      </c>
      <c r="DA143" s="45" t="s">
        <v>2223</v>
      </c>
      <c r="DB143" s="510" t="s">
        <v>2</v>
      </c>
      <c r="DC143" s="184">
        <f t="shared" si="15"/>
        <v>28</v>
      </c>
    </row>
    <row r="144" spans="1:107" s="184" customFormat="1" ht="19" customHeight="1" x14ac:dyDescent="0.25">
      <c r="A144" s="205">
        <v>0</v>
      </c>
      <c r="B144" s="5">
        <v>109</v>
      </c>
      <c r="C144" s="6" t="s">
        <v>119</v>
      </c>
      <c r="D144" s="29">
        <v>4</v>
      </c>
      <c r="E144" s="27"/>
      <c r="F144" s="46" t="s">
        <v>2</v>
      </c>
      <c r="G144" s="46"/>
      <c r="H144" s="186">
        <v>6.5</v>
      </c>
      <c r="I144" s="125"/>
      <c r="J144" s="481" t="s">
        <v>6</v>
      </c>
      <c r="K144" s="482"/>
      <c r="L144" s="60" t="s">
        <v>6</v>
      </c>
      <c r="M144" s="64" t="s">
        <v>339</v>
      </c>
      <c r="N144" s="145" t="s">
        <v>6</v>
      </c>
      <c r="O144" s="97"/>
      <c r="P144" s="76">
        <v>1</v>
      </c>
      <c r="Q144" s="125" t="s">
        <v>395</v>
      </c>
      <c r="R144" s="181">
        <v>0.39800000000000002</v>
      </c>
      <c r="S144" s="88" t="s">
        <v>1852</v>
      </c>
      <c r="T144" s="203">
        <v>5.75</v>
      </c>
      <c r="U144" s="188"/>
      <c r="V144" s="144" t="s">
        <v>6</v>
      </c>
      <c r="W144" s="80" t="s">
        <v>443</v>
      </c>
      <c r="X144" s="85">
        <v>4</v>
      </c>
      <c r="Y144" s="88" t="s">
        <v>477</v>
      </c>
      <c r="Z144" s="133">
        <v>4</v>
      </c>
      <c r="AA144" s="92"/>
      <c r="AB144" s="91" t="s">
        <v>6</v>
      </c>
      <c r="AC144" s="92"/>
      <c r="AD144" s="96" t="s">
        <v>6</v>
      </c>
      <c r="AE144" s="92"/>
      <c r="AF144" s="46">
        <v>7</v>
      </c>
      <c r="AG144" s="45"/>
      <c r="AH144" s="91" t="s">
        <v>6</v>
      </c>
      <c r="AI144" s="92"/>
      <c r="AJ144" s="133" t="s">
        <v>6</v>
      </c>
      <c r="AK144" s="102"/>
      <c r="AL144" s="91" t="s">
        <v>6</v>
      </c>
      <c r="AM144" s="92" t="s">
        <v>722</v>
      </c>
      <c r="AN144" s="481">
        <v>5</v>
      </c>
      <c r="AO144" s="498" t="s">
        <v>1985</v>
      </c>
      <c r="AP144" s="200" t="s">
        <v>6</v>
      </c>
      <c r="AQ144" s="92"/>
      <c r="AR144" s="481" t="s">
        <v>6</v>
      </c>
      <c r="AS144" s="498"/>
      <c r="AT144" s="481" t="s">
        <v>6</v>
      </c>
      <c r="AU144" s="498"/>
      <c r="AV144" s="215">
        <v>6</v>
      </c>
      <c r="AW144" s="92" t="s">
        <v>810</v>
      </c>
      <c r="AX144" s="262" t="s">
        <v>6</v>
      </c>
      <c r="AY144" s="64" t="s">
        <v>1761</v>
      </c>
      <c r="AZ144" s="91">
        <v>7</v>
      </c>
      <c r="BA144" s="64"/>
      <c r="BB144" s="119" t="s">
        <v>6</v>
      </c>
      <c r="BC144" s="92"/>
      <c r="BD144" s="124"/>
      <c r="BE144" s="125"/>
      <c r="BF144" s="130">
        <v>5.5</v>
      </c>
      <c r="BG144" s="92"/>
      <c r="BH144" s="114" t="s">
        <v>6</v>
      </c>
      <c r="BI144" s="92"/>
      <c r="BJ144" s="91"/>
      <c r="BK144" s="91"/>
      <c r="BL144" s="91" t="s">
        <v>6</v>
      </c>
      <c r="BM144" s="92" t="s">
        <v>987</v>
      </c>
      <c r="BN144" s="481">
        <v>5.125</v>
      </c>
      <c r="BO144" s="498"/>
      <c r="BP144" s="136" t="s">
        <v>6</v>
      </c>
      <c r="BQ144" s="201"/>
      <c r="BR144" s="91" t="s">
        <v>6</v>
      </c>
      <c r="BS144" s="92" t="s">
        <v>1067</v>
      </c>
      <c r="BT144" s="91" t="s">
        <v>6</v>
      </c>
      <c r="BU144" s="92"/>
      <c r="BV144" s="133" t="s">
        <v>6</v>
      </c>
      <c r="BW144" s="92" t="s">
        <v>1155</v>
      </c>
      <c r="BX144" s="505" t="s">
        <v>6</v>
      </c>
      <c r="BY144" s="498"/>
      <c r="BZ144" s="114"/>
      <c r="CA144" s="92"/>
      <c r="CB144" s="91" t="s">
        <v>6</v>
      </c>
      <c r="CC144" s="92" t="s">
        <v>1217</v>
      </c>
      <c r="CD144" s="145" t="s">
        <v>6</v>
      </c>
      <c r="CE144" s="97"/>
      <c r="CF144" s="91">
        <v>6</v>
      </c>
      <c r="CG144" s="143" t="s">
        <v>1277</v>
      </c>
      <c r="CH144" s="91">
        <v>4.5</v>
      </c>
      <c r="CI144" s="92"/>
      <c r="CJ144" s="91">
        <v>7</v>
      </c>
      <c r="CK144" s="92"/>
      <c r="CL144" s="150">
        <v>6.25</v>
      </c>
      <c r="CM144" s="92" t="s">
        <v>2</v>
      </c>
      <c r="CN144" s="150" t="s">
        <v>6</v>
      </c>
      <c r="CO144" s="92"/>
      <c r="CP144" s="91" t="s">
        <v>6</v>
      </c>
      <c r="CQ144" s="92"/>
      <c r="CR144" s="133" t="s">
        <v>6</v>
      </c>
      <c r="CS144" s="64" t="s">
        <v>2</v>
      </c>
      <c r="CT144" s="114">
        <v>6.5</v>
      </c>
      <c r="CU144" s="92" t="s">
        <v>1509</v>
      </c>
      <c r="CV144" s="114">
        <v>6</v>
      </c>
      <c r="CW144" s="92"/>
      <c r="CX144" s="92" t="s">
        <v>6</v>
      </c>
      <c r="CY144" s="92" t="s">
        <v>2299</v>
      </c>
      <c r="CZ144" s="46">
        <v>4</v>
      </c>
      <c r="DA144" s="45" t="s">
        <v>2224</v>
      </c>
      <c r="DB144" s="510" t="s">
        <v>2</v>
      </c>
      <c r="DC144" s="184">
        <f t="shared" si="15"/>
        <v>20</v>
      </c>
    </row>
    <row r="145" spans="1:107" s="184" customFormat="1" ht="19" customHeight="1" x14ac:dyDescent="0.25">
      <c r="A145" s="205">
        <v>541511</v>
      </c>
      <c r="B145" s="5">
        <v>110</v>
      </c>
      <c r="C145" s="6" t="s">
        <v>120</v>
      </c>
      <c r="D145" s="29" t="s">
        <v>6</v>
      </c>
      <c r="E145" s="27"/>
      <c r="F145" s="46" t="s">
        <v>2</v>
      </c>
      <c r="G145" s="46"/>
      <c r="H145" s="186" t="s">
        <v>6</v>
      </c>
      <c r="I145" s="125" t="s">
        <v>1663</v>
      </c>
      <c r="J145" s="481" t="s">
        <v>6</v>
      </c>
      <c r="K145" s="482"/>
      <c r="L145" s="60" t="s">
        <v>6</v>
      </c>
      <c r="M145" s="64"/>
      <c r="N145" s="145" t="s">
        <v>6</v>
      </c>
      <c r="O145" s="97"/>
      <c r="P145" s="76">
        <v>1</v>
      </c>
      <c r="Q145" s="125"/>
      <c r="R145" s="181">
        <v>0.39800000000000002</v>
      </c>
      <c r="S145" s="88" t="s">
        <v>1852</v>
      </c>
      <c r="T145" s="203">
        <v>5.75</v>
      </c>
      <c r="U145" s="188" t="s">
        <v>2</v>
      </c>
      <c r="V145" s="144" t="s">
        <v>6</v>
      </c>
      <c r="W145" s="80" t="s">
        <v>444</v>
      </c>
      <c r="X145" s="85" t="s">
        <v>6</v>
      </c>
      <c r="Y145" s="88" t="s">
        <v>477</v>
      </c>
      <c r="Z145" s="133">
        <v>4</v>
      </c>
      <c r="AA145" s="92" t="s">
        <v>537</v>
      </c>
      <c r="AB145" s="91" t="s">
        <v>6</v>
      </c>
      <c r="AC145" s="92"/>
      <c r="AD145" s="96" t="s">
        <v>6</v>
      </c>
      <c r="AE145" s="92"/>
      <c r="AF145" s="46" t="s">
        <v>6</v>
      </c>
      <c r="AG145" s="45"/>
      <c r="AH145" s="91" t="s">
        <v>6</v>
      </c>
      <c r="AI145" s="92"/>
      <c r="AJ145" s="133" t="s">
        <v>6</v>
      </c>
      <c r="AK145" s="102"/>
      <c r="AL145" s="91" t="s">
        <v>6</v>
      </c>
      <c r="AM145" s="92" t="s">
        <v>722</v>
      </c>
      <c r="AN145" s="481">
        <v>5</v>
      </c>
      <c r="AO145" s="498" t="s">
        <v>1985</v>
      </c>
      <c r="AP145" s="200" t="s">
        <v>6</v>
      </c>
      <c r="AQ145" s="92"/>
      <c r="AR145" s="481" t="s">
        <v>6</v>
      </c>
      <c r="AS145" s="498"/>
      <c r="AT145" s="481" t="s">
        <v>6</v>
      </c>
      <c r="AU145" s="498"/>
      <c r="AV145" s="115" t="s">
        <v>6</v>
      </c>
      <c r="AW145" s="92"/>
      <c r="AX145" s="206" t="s">
        <v>6</v>
      </c>
      <c r="AY145" s="64"/>
      <c r="AZ145" s="91">
        <v>7</v>
      </c>
      <c r="BA145" s="64"/>
      <c r="BB145" s="119" t="s">
        <v>6</v>
      </c>
      <c r="BC145" s="92"/>
      <c r="BD145" s="124" t="s">
        <v>2</v>
      </c>
      <c r="BE145" s="125"/>
      <c r="BF145" s="191">
        <v>5.5</v>
      </c>
      <c r="BG145" s="92" t="s">
        <v>904</v>
      </c>
      <c r="BH145" s="114" t="s">
        <v>6</v>
      </c>
      <c r="BI145" s="92"/>
      <c r="BJ145" s="91"/>
      <c r="BK145" s="91"/>
      <c r="BL145" s="91" t="s">
        <v>6</v>
      </c>
      <c r="BM145" s="92" t="s">
        <v>987</v>
      </c>
      <c r="BN145" s="481">
        <v>5.125</v>
      </c>
      <c r="BO145" s="498"/>
      <c r="BP145" s="136" t="s">
        <v>6</v>
      </c>
      <c r="BQ145" s="201"/>
      <c r="BR145" s="91" t="s">
        <v>6</v>
      </c>
      <c r="BS145" s="92" t="s">
        <v>1068</v>
      </c>
      <c r="BT145" s="91" t="s">
        <v>6</v>
      </c>
      <c r="BU145" s="92"/>
      <c r="BV145" s="91" t="s">
        <v>6</v>
      </c>
      <c r="BW145" s="92" t="s">
        <v>1156</v>
      </c>
      <c r="BX145" s="505" t="s">
        <v>6</v>
      </c>
      <c r="BY145" s="498"/>
      <c r="BZ145" s="114"/>
      <c r="CA145" s="92"/>
      <c r="CB145" s="91" t="s">
        <v>6</v>
      </c>
      <c r="CC145" s="92"/>
      <c r="CD145" s="145" t="s">
        <v>6</v>
      </c>
      <c r="CE145" s="97"/>
      <c r="CF145" s="91">
        <v>6</v>
      </c>
      <c r="CG145" s="143" t="s">
        <v>1277</v>
      </c>
      <c r="CH145" s="91">
        <v>4.5</v>
      </c>
      <c r="CI145" s="92"/>
      <c r="CJ145" s="133">
        <v>7</v>
      </c>
      <c r="CK145" s="140" t="s">
        <v>1388</v>
      </c>
      <c r="CL145" s="207">
        <v>6.25</v>
      </c>
      <c r="CM145" s="156" t="s">
        <v>1440</v>
      </c>
      <c r="CN145" s="150" t="s">
        <v>6</v>
      </c>
      <c r="CO145" s="92"/>
      <c r="CP145" s="91" t="s">
        <v>6</v>
      </c>
      <c r="CQ145" s="92"/>
      <c r="CR145" s="133" t="s">
        <v>6</v>
      </c>
      <c r="CS145" s="64" t="s">
        <v>1587</v>
      </c>
      <c r="CT145" s="153">
        <v>1.5</v>
      </c>
      <c r="CU145" s="92" t="s">
        <v>1488</v>
      </c>
      <c r="CV145" s="154">
        <v>6</v>
      </c>
      <c r="CW145" s="92" t="s">
        <v>2263</v>
      </c>
      <c r="CX145" s="92" t="s">
        <v>6</v>
      </c>
      <c r="CY145" s="92"/>
      <c r="CZ145" s="46" t="s">
        <v>6</v>
      </c>
      <c r="DA145" s="45" t="s">
        <v>2225</v>
      </c>
      <c r="DB145" s="510" t="s">
        <v>2</v>
      </c>
      <c r="DC145" s="184">
        <f t="shared" si="15"/>
        <v>14</v>
      </c>
    </row>
    <row r="146" spans="1:107" s="184" customFormat="1" ht="19" customHeight="1" x14ac:dyDescent="0.25">
      <c r="A146" s="205">
        <v>517919</v>
      </c>
      <c r="B146" s="5">
        <v>111</v>
      </c>
      <c r="C146" s="6" t="s">
        <v>121</v>
      </c>
      <c r="D146" s="29" t="s">
        <v>6</v>
      </c>
      <c r="E146" s="27" t="s">
        <v>268</v>
      </c>
      <c r="F146" s="46" t="s">
        <v>2</v>
      </c>
      <c r="G146" s="46"/>
      <c r="H146" s="186" t="s">
        <v>6</v>
      </c>
      <c r="I146" s="125"/>
      <c r="J146" s="481" t="s">
        <v>6</v>
      </c>
      <c r="K146" s="482"/>
      <c r="L146" s="60" t="s">
        <v>6</v>
      </c>
      <c r="M146" s="64"/>
      <c r="N146" s="145" t="s">
        <v>6</v>
      </c>
      <c r="O146" s="97"/>
      <c r="P146" s="76" t="s">
        <v>6</v>
      </c>
      <c r="Q146" s="125"/>
      <c r="R146" s="181" t="s">
        <v>6</v>
      </c>
      <c r="S146" s="88"/>
      <c r="T146" s="273" t="s">
        <v>6</v>
      </c>
      <c r="U146" s="274" t="s">
        <v>1830</v>
      </c>
      <c r="V146" s="144" t="s">
        <v>445</v>
      </c>
      <c r="W146" s="80"/>
      <c r="X146" s="85" t="s">
        <v>6</v>
      </c>
      <c r="Y146" s="88" t="s">
        <v>477</v>
      </c>
      <c r="Z146" s="91">
        <v>4</v>
      </c>
      <c r="AA146" s="92" t="s">
        <v>538</v>
      </c>
      <c r="AB146" s="91" t="s">
        <v>6</v>
      </c>
      <c r="AC146" s="92"/>
      <c r="AD146" s="96" t="s">
        <v>6</v>
      </c>
      <c r="AE146" s="92"/>
      <c r="AF146" s="46" t="s">
        <v>6</v>
      </c>
      <c r="AG146" s="45"/>
      <c r="AH146" s="91" t="s">
        <v>6</v>
      </c>
      <c r="AI146" s="92"/>
      <c r="AJ146" s="133" t="s">
        <v>6</v>
      </c>
      <c r="AK146" s="102"/>
      <c r="AL146" s="91" t="s">
        <v>6</v>
      </c>
      <c r="AM146" s="92"/>
      <c r="AN146" s="481" t="s">
        <v>6</v>
      </c>
      <c r="AO146" s="498"/>
      <c r="AP146" s="200" t="s">
        <v>6</v>
      </c>
      <c r="AQ146" s="92"/>
      <c r="AR146" s="481" t="s">
        <v>6</v>
      </c>
      <c r="AS146" s="498"/>
      <c r="AT146" s="481" t="s">
        <v>6</v>
      </c>
      <c r="AU146" s="498" t="s">
        <v>2052</v>
      </c>
      <c r="AV146" s="115" t="s">
        <v>6</v>
      </c>
      <c r="AW146" s="92"/>
      <c r="AX146" s="206" t="s">
        <v>6</v>
      </c>
      <c r="AY146" s="64" t="s">
        <v>1762</v>
      </c>
      <c r="AZ146" s="79" t="s">
        <v>6</v>
      </c>
      <c r="BA146" s="64"/>
      <c r="BB146" s="119" t="s">
        <v>6</v>
      </c>
      <c r="BC146" s="92"/>
      <c r="BD146" s="124"/>
      <c r="BE146" s="125"/>
      <c r="BF146" s="130" t="s">
        <v>6</v>
      </c>
      <c r="BG146" s="92"/>
      <c r="BH146" s="114" t="s">
        <v>6</v>
      </c>
      <c r="BI146" s="92"/>
      <c r="BJ146" s="133"/>
      <c r="BK146" s="92"/>
      <c r="BL146" s="91" t="s">
        <v>6</v>
      </c>
      <c r="BM146" s="92" t="s">
        <v>988</v>
      </c>
      <c r="BN146" s="481">
        <v>5.125</v>
      </c>
      <c r="BO146" s="498"/>
      <c r="BP146" s="136" t="s">
        <v>6</v>
      </c>
      <c r="BQ146" s="201"/>
      <c r="BR146" s="91" t="s">
        <v>6</v>
      </c>
      <c r="BS146" s="92"/>
      <c r="BT146" s="91">
        <v>5</v>
      </c>
      <c r="BU146" s="92" t="s">
        <v>1107</v>
      </c>
      <c r="BV146" s="79">
        <v>5.75</v>
      </c>
      <c r="BW146" s="92" t="s">
        <v>1157</v>
      </c>
      <c r="BX146" s="505" t="s">
        <v>6</v>
      </c>
      <c r="BY146" s="498"/>
      <c r="BZ146" s="114"/>
      <c r="CA146" s="92"/>
      <c r="CB146" s="91" t="s">
        <v>6</v>
      </c>
      <c r="CC146" s="92"/>
      <c r="CD146" s="145" t="s">
        <v>6</v>
      </c>
      <c r="CE146" s="97"/>
      <c r="CF146" s="91" t="s">
        <v>6</v>
      </c>
      <c r="CG146" s="143" t="s">
        <v>1278</v>
      </c>
      <c r="CH146" s="91">
        <v>4.5</v>
      </c>
      <c r="CI146" s="92"/>
      <c r="CJ146" s="133" t="s">
        <v>6</v>
      </c>
      <c r="CK146" s="140"/>
      <c r="CL146" s="150">
        <v>6.25</v>
      </c>
      <c r="CM146" s="92" t="s">
        <v>1441</v>
      </c>
      <c r="CN146" s="150" t="s">
        <v>6</v>
      </c>
      <c r="CO146" s="92"/>
      <c r="CP146" s="91" t="s">
        <v>6</v>
      </c>
      <c r="CQ146" s="92"/>
      <c r="CR146" s="133" t="s">
        <v>6</v>
      </c>
      <c r="CS146" s="64"/>
      <c r="CT146" s="153">
        <v>6.5</v>
      </c>
      <c r="CU146" s="92" t="s">
        <v>1491</v>
      </c>
      <c r="CV146" s="114" t="s">
        <v>6</v>
      </c>
      <c r="CW146" s="92"/>
      <c r="CX146" s="92">
        <v>5</v>
      </c>
      <c r="CY146" s="92" t="s">
        <v>2330</v>
      </c>
      <c r="CZ146" s="46" t="s">
        <v>6</v>
      </c>
      <c r="DA146" s="45" t="s">
        <v>2226</v>
      </c>
      <c r="DB146" s="510" t="s">
        <v>2</v>
      </c>
      <c r="DC146" s="184">
        <f t="shared" si="15"/>
        <v>8</v>
      </c>
    </row>
    <row r="147" spans="1:107" s="184" customFormat="1" ht="19" customHeight="1" x14ac:dyDescent="0.25">
      <c r="A147" s="205">
        <v>517110</v>
      </c>
      <c r="B147" s="5">
        <v>112</v>
      </c>
      <c r="C147" s="6" t="s">
        <v>122</v>
      </c>
      <c r="D147" s="29">
        <v>6</v>
      </c>
      <c r="E147" s="27" t="s">
        <v>269</v>
      </c>
      <c r="F147" s="46" t="s">
        <v>2</v>
      </c>
      <c r="G147" s="46"/>
      <c r="H147" s="186" t="s">
        <v>6</v>
      </c>
      <c r="I147" s="125"/>
      <c r="J147" s="481" t="s">
        <v>6</v>
      </c>
      <c r="K147" s="482"/>
      <c r="L147" s="60" t="s">
        <v>6</v>
      </c>
      <c r="M147" s="64"/>
      <c r="N147" s="145" t="s">
        <v>6</v>
      </c>
      <c r="O147" s="97"/>
      <c r="P147" s="76" t="s">
        <v>6</v>
      </c>
      <c r="Q147" s="125"/>
      <c r="R147" s="181" t="s">
        <v>6</v>
      </c>
      <c r="S147" s="88"/>
      <c r="T147" s="273" t="s">
        <v>6</v>
      </c>
      <c r="U147" s="274" t="s">
        <v>1830</v>
      </c>
      <c r="V147" s="144" t="s">
        <v>445</v>
      </c>
      <c r="W147" s="80"/>
      <c r="X147" s="85" t="s">
        <v>6</v>
      </c>
      <c r="Y147" s="88" t="s">
        <v>477</v>
      </c>
      <c r="Z147" s="91">
        <v>4</v>
      </c>
      <c r="AA147" s="92" t="s">
        <v>538</v>
      </c>
      <c r="AB147" s="91" t="s">
        <v>6</v>
      </c>
      <c r="AC147" s="92"/>
      <c r="AD147" s="96" t="s">
        <v>6</v>
      </c>
      <c r="AE147" s="92"/>
      <c r="AF147" s="46" t="s">
        <v>6</v>
      </c>
      <c r="AG147" s="45"/>
      <c r="AH147" s="91" t="s">
        <v>6</v>
      </c>
      <c r="AI147" s="92"/>
      <c r="AJ147" s="133" t="s">
        <v>6</v>
      </c>
      <c r="AK147" s="102"/>
      <c r="AL147" s="91" t="s">
        <v>6</v>
      </c>
      <c r="AM147" s="92"/>
      <c r="AN147" s="481" t="s">
        <v>6</v>
      </c>
      <c r="AO147" s="498"/>
      <c r="AP147" s="200" t="s">
        <v>6</v>
      </c>
      <c r="AQ147" s="92"/>
      <c r="AR147" s="481" t="s">
        <v>6</v>
      </c>
      <c r="AS147" s="498"/>
      <c r="AT147" s="481" t="s">
        <v>6</v>
      </c>
      <c r="AU147" s="498" t="s">
        <v>2052</v>
      </c>
      <c r="AV147" s="115" t="s">
        <v>6</v>
      </c>
      <c r="AW147" s="92"/>
      <c r="AX147" s="206" t="s">
        <v>6</v>
      </c>
      <c r="AY147" s="64" t="s">
        <v>1762</v>
      </c>
      <c r="AZ147" s="79" t="s">
        <v>6</v>
      </c>
      <c r="BA147" s="64"/>
      <c r="BB147" s="119" t="s">
        <v>6</v>
      </c>
      <c r="BC147" s="257"/>
      <c r="BD147" s="124"/>
      <c r="BE147" s="125"/>
      <c r="BF147" s="130" t="s">
        <v>6</v>
      </c>
      <c r="BG147" s="92"/>
      <c r="BH147" s="114" t="s">
        <v>6</v>
      </c>
      <c r="BI147" s="92"/>
      <c r="BJ147" s="133"/>
      <c r="BK147" s="92"/>
      <c r="BL147" s="91" t="s">
        <v>6</v>
      </c>
      <c r="BM147" s="92" t="s">
        <v>988</v>
      </c>
      <c r="BN147" s="481">
        <v>5.125</v>
      </c>
      <c r="BO147" s="498" t="s">
        <v>2092</v>
      </c>
      <c r="BP147" s="136" t="s">
        <v>6</v>
      </c>
      <c r="BQ147" s="201"/>
      <c r="BR147" s="91" t="s">
        <v>6</v>
      </c>
      <c r="BS147" s="92"/>
      <c r="BT147" s="91">
        <v>5</v>
      </c>
      <c r="BU147" s="92" t="s">
        <v>1108</v>
      </c>
      <c r="BV147" s="79">
        <v>5.75</v>
      </c>
      <c r="BW147" s="92" t="s">
        <v>1157</v>
      </c>
      <c r="BX147" s="505" t="s">
        <v>6</v>
      </c>
      <c r="BY147" s="498"/>
      <c r="BZ147" s="114"/>
      <c r="CA147" s="92"/>
      <c r="CB147" s="91" t="s">
        <v>6</v>
      </c>
      <c r="CC147" s="92" t="s">
        <v>1218</v>
      </c>
      <c r="CD147" s="145" t="s">
        <v>6</v>
      </c>
      <c r="CE147" s="97" t="s">
        <v>2151</v>
      </c>
      <c r="CF147" s="91" t="s">
        <v>6</v>
      </c>
      <c r="CG147" s="143" t="s">
        <v>1279</v>
      </c>
      <c r="CH147" s="91">
        <v>4.5</v>
      </c>
      <c r="CI147" s="92"/>
      <c r="CJ147" s="133" t="s">
        <v>6</v>
      </c>
      <c r="CK147" s="140"/>
      <c r="CL147" s="150">
        <v>6.25</v>
      </c>
      <c r="CM147" s="92" t="s">
        <v>1441</v>
      </c>
      <c r="CN147" s="150" t="s">
        <v>6</v>
      </c>
      <c r="CO147" s="92"/>
      <c r="CP147" s="91" t="s">
        <v>6</v>
      </c>
      <c r="CQ147" s="92"/>
      <c r="CR147" s="133" t="s">
        <v>6</v>
      </c>
      <c r="CS147" s="64"/>
      <c r="CT147" s="153">
        <v>6.5</v>
      </c>
      <c r="CU147" s="92" t="s">
        <v>1491</v>
      </c>
      <c r="CV147" s="114" t="s">
        <v>6</v>
      </c>
      <c r="CW147" s="92"/>
      <c r="CX147" s="92">
        <v>5</v>
      </c>
      <c r="CY147" s="92" t="s">
        <v>2330</v>
      </c>
      <c r="CZ147" s="46" t="s">
        <v>6</v>
      </c>
      <c r="DA147" s="45" t="s">
        <v>2226</v>
      </c>
      <c r="DB147" s="510" t="s">
        <v>2</v>
      </c>
      <c r="DC147" s="184">
        <f t="shared" si="15"/>
        <v>9</v>
      </c>
    </row>
    <row r="148" spans="1:107" s="184" customFormat="1" ht="19" customHeight="1" x14ac:dyDescent="0.25">
      <c r="A148" s="205">
        <v>519190</v>
      </c>
      <c r="B148" s="5">
        <v>113</v>
      </c>
      <c r="C148" s="6" t="s">
        <v>123</v>
      </c>
      <c r="D148" s="29" t="s">
        <v>6</v>
      </c>
      <c r="E148" s="27"/>
      <c r="F148" s="46"/>
      <c r="G148" s="46"/>
      <c r="H148" s="186" t="s">
        <v>6</v>
      </c>
      <c r="I148" s="125"/>
      <c r="J148" s="481" t="s">
        <v>6</v>
      </c>
      <c r="K148" s="482" t="s">
        <v>1925</v>
      </c>
      <c r="L148" s="60" t="s">
        <v>6</v>
      </c>
      <c r="M148" s="64"/>
      <c r="N148" s="145" t="s">
        <v>6</v>
      </c>
      <c r="O148" s="97"/>
      <c r="P148" s="76">
        <v>1</v>
      </c>
      <c r="Q148" s="125"/>
      <c r="R148" s="181">
        <v>0.39800000000000002</v>
      </c>
      <c r="S148" s="88" t="s">
        <v>1852</v>
      </c>
      <c r="T148" s="203">
        <v>5.75</v>
      </c>
      <c r="U148" s="188"/>
      <c r="V148" s="144" t="s">
        <v>6</v>
      </c>
      <c r="W148" s="80" t="s">
        <v>446</v>
      </c>
      <c r="X148" s="85" t="s">
        <v>6</v>
      </c>
      <c r="Y148" s="88" t="s">
        <v>477</v>
      </c>
      <c r="Z148" s="91">
        <v>4</v>
      </c>
      <c r="AA148" s="92"/>
      <c r="AB148" s="91" t="s">
        <v>6</v>
      </c>
      <c r="AC148" s="92"/>
      <c r="AD148" s="96" t="s">
        <v>6</v>
      </c>
      <c r="AE148" s="92"/>
      <c r="AF148" s="46" t="s">
        <v>6</v>
      </c>
      <c r="AG148" s="45"/>
      <c r="AH148" s="91" t="s">
        <v>6</v>
      </c>
      <c r="AI148" s="92"/>
      <c r="AJ148" s="133" t="s">
        <v>6</v>
      </c>
      <c r="AK148" s="102"/>
      <c r="AL148" s="91" t="s">
        <v>6</v>
      </c>
      <c r="AM148" s="92"/>
      <c r="AN148" s="481" t="s">
        <v>6</v>
      </c>
      <c r="AO148" s="498"/>
      <c r="AP148" s="114" t="s">
        <v>6</v>
      </c>
      <c r="AQ148" s="92"/>
      <c r="AR148" s="481" t="s">
        <v>6</v>
      </c>
      <c r="AS148" s="498"/>
      <c r="AT148" s="481" t="s">
        <v>6</v>
      </c>
      <c r="AU148" s="498"/>
      <c r="AV148" s="115" t="s">
        <v>6</v>
      </c>
      <c r="AW148" s="91"/>
      <c r="AX148" s="168" t="s">
        <v>6</v>
      </c>
      <c r="AY148" s="64"/>
      <c r="AZ148" s="91" t="s">
        <v>6</v>
      </c>
      <c r="BA148" s="218" t="s">
        <v>1712</v>
      </c>
      <c r="BB148" s="119" t="s">
        <v>6</v>
      </c>
      <c r="BC148" s="91"/>
      <c r="BD148" s="124"/>
      <c r="BE148" s="125"/>
      <c r="BF148" s="130" t="s">
        <v>6</v>
      </c>
      <c r="BG148" s="92"/>
      <c r="BH148" s="114" t="s">
        <v>6</v>
      </c>
      <c r="BI148" s="91"/>
      <c r="BJ148" s="91"/>
      <c r="BK148" s="91"/>
      <c r="BL148" s="91">
        <v>6.875</v>
      </c>
      <c r="BM148" s="237"/>
      <c r="BN148" s="481">
        <v>5.125</v>
      </c>
      <c r="BO148" s="498"/>
      <c r="BP148" s="136">
        <v>4</v>
      </c>
      <c r="BQ148" s="201" t="s">
        <v>2</v>
      </c>
      <c r="BR148" s="91" t="s">
        <v>6</v>
      </c>
      <c r="BS148" s="91"/>
      <c r="BT148" s="91" t="s">
        <v>6</v>
      </c>
      <c r="BU148" s="91"/>
      <c r="BV148" s="79">
        <v>5.75</v>
      </c>
      <c r="BW148" s="92" t="s">
        <v>1157</v>
      </c>
      <c r="BX148" s="505" t="s">
        <v>6</v>
      </c>
      <c r="BY148" s="498"/>
      <c r="BZ148" s="114"/>
      <c r="CA148" s="92"/>
      <c r="CB148" s="91">
        <v>6</v>
      </c>
      <c r="CC148" s="91"/>
      <c r="CD148" s="145" t="s">
        <v>6</v>
      </c>
      <c r="CE148" s="97"/>
      <c r="CF148" s="133">
        <v>6</v>
      </c>
      <c r="CG148" s="143" t="s">
        <v>1280</v>
      </c>
      <c r="CH148" s="91">
        <v>4.5</v>
      </c>
      <c r="CI148" s="92"/>
      <c r="CJ148" s="91" t="s">
        <v>6</v>
      </c>
      <c r="CK148" s="92"/>
      <c r="CL148" s="150">
        <v>6.25</v>
      </c>
      <c r="CM148" s="92" t="s">
        <v>1442</v>
      </c>
      <c r="CN148" s="150" t="s">
        <v>6</v>
      </c>
      <c r="CO148" s="91"/>
      <c r="CP148" s="91" t="s">
        <v>6</v>
      </c>
      <c r="CQ148" s="91"/>
      <c r="CR148" s="133" t="s">
        <v>6</v>
      </c>
      <c r="CS148" s="133"/>
      <c r="CT148" s="153">
        <v>1.5</v>
      </c>
      <c r="CU148" s="92" t="s">
        <v>1488</v>
      </c>
      <c r="CV148" s="114">
        <v>6</v>
      </c>
      <c r="CW148" s="92"/>
      <c r="CX148" s="92" t="s">
        <v>6</v>
      </c>
      <c r="CY148" s="92" t="s">
        <v>2300</v>
      </c>
      <c r="CZ148" s="46">
        <v>4</v>
      </c>
      <c r="DA148" s="45" t="s">
        <v>2227</v>
      </c>
      <c r="DB148" s="510" t="s">
        <v>2</v>
      </c>
      <c r="DC148" s="184">
        <f t="shared" si="15"/>
        <v>15</v>
      </c>
    </row>
    <row r="149" spans="1:107" s="184" customFormat="1" ht="19" customHeight="1" x14ac:dyDescent="0.25">
      <c r="A149" s="205">
        <v>518210</v>
      </c>
      <c r="B149" s="5">
        <v>114</v>
      </c>
      <c r="C149" s="6" t="s">
        <v>124</v>
      </c>
      <c r="D149" s="29" t="s">
        <v>6</v>
      </c>
      <c r="E149" s="27"/>
      <c r="F149" s="46"/>
      <c r="G149" s="46"/>
      <c r="H149" s="186" t="s">
        <v>6</v>
      </c>
      <c r="I149" s="125"/>
      <c r="J149" s="481" t="s">
        <v>6</v>
      </c>
      <c r="K149" s="482" t="s">
        <v>1925</v>
      </c>
      <c r="L149" s="60" t="s">
        <v>6</v>
      </c>
      <c r="M149" s="64" t="s">
        <v>340</v>
      </c>
      <c r="N149" s="145" t="s">
        <v>6</v>
      </c>
      <c r="O149" s="97"/>
      <c r="P149" s="76">
        <v>1</v>
      </c>
      <c r="Q149" s="125"/>
      <c r="R149" s="181">
        <v>0.39800000000000002</v>
      </c>
      <c r="S149" s="88" t="s">
        <v>1852</v>
      </c>
      <c r="T149" s="203">
        <v>5.75</v>
      </c>
      <c r="U149" s="188"/>
      <c r="V149" s="144" t="s">
        <v>6</v>
      </c>
      <c r="W149" s="80" t="s">
        <v>429</v>
      </c>
      <c r="X149" s="85" t="s">
        <v>6</v>
      </c>
      <c r="Y149" s="88" t="s">
        <v>477</v>
      </c>
      <c r="Z149" s="91">
        <v>4</v>
      </c>
      <c r="AA149" s="92"/>
      <c r="AB149" s="91" t="s">
        <v>6</v>
      </c>
      <c r="AC149" s="92"/>
      <c r="AD149" s="96" t="s">
        <v>6</v>
      </c>
      <c r="AE149" s="92"/>
      <c r="AF149" s="46" t="s">
        <v>6</v>
      </c>
      <c r="AG149" s="45"/>
      <c r="AH149" s="91" t="s">
        <v>6</v>
      </c>
      <c r="AI149" s="92"/>
      <c r="AJ149" s="133" t="s">
        <v>6</v>
      </c>
      <c r="AK149" s="102"/>
      <c r="AL149" s="91" t="s">
        <v>6</v>
      </c>
      <c r="AM149" s="92" t="s">
        <v>723</v>
      </c>
      <c r="AN149" s="481" t="s">
        <v>6</v>
      </c>
      <c r="AO149" s="498"/>
      <c r="AP149" s="114" t="s">
        <v>6</v>
      </c>
      <c r="AQ149" s="92"/>
      <c r="AR149" s="481" t="s">
        <v>6</v>
      </c>
      <c r="AS149" s="498"/>
      <c r="AT149" s="481" t="s">
        <v>6</v>
      </c>
      <c r="AU149" s="498"/>
      <c r="AV149" s="115" t="s">
        <v>6</v>
      </c>
      <c r="AW149" s="91"/>
      <c r="AX149" s="168" t="s">
        <v>6</v>
      </c>
      <c r="AY149" s="64"/>
      <c r="AZ149" s="91" t="s">
        <v>6</v>
      </c>
      <c r="BA149" s="64"/>
      <c r="BB149" s="119" t="s">
        <v>6</v>
      </c>
      <c r="BC149" s="91"/>
      <c r="BD149" s="124"/>
      <c r="BE149" s="125"/>
      <c r="BF149" s="130" t="s">
        <v>6</v>
      </c>
      <c r="BG149" s="92"/>
      <c r="BH149" s="114" t="s">
        <v>6</v>
      </c>
      <c r="BI149" s="91"/>
      <c r="BJ149" s="91"/>
      <c r="BK149" s="91"/>
      <c r="BL149" s="91" t="s">
        <v>6</v>
      </c>
      <c r="BM149" s="91"/>
      <c r="BN149" s="481">
        <v>5.125</v>
      </c>
      <c r="BO149" s="498"/>
      <c r="BP149" s="136" t="s">
        <v>6</v>
      </c>
      <c r="BQ149" s="201"/>
      <c r="BR149" s="91" t="s">
        <v>6</v>
      </c>
      <c r="BS149" s="91"/>
      <c r="BT149" s="91" t="s">
        <v>6</v>
      </c>
      <c r="BU149" s="91"/>
      <c r="BV149" s="79">
        <v>5.75</v>
      </c>
      <c r="BW149" s="92"/>
      <c r="BX149" s="505" t="s">
        <v>6</v>
      </c>
      <c r="BY149" s="498"/>
      <c r="BZ149" s="114"/>
      <c r="CA149" s="92"/>
      <c r="CB149" s="91">
        <v>6</v>
      </c>
      <c r="CC149" s="133"/>
      <c r="CD149" s="145" t="s">
        <v>6</v>
      </c>
      <c r="CE149" s="97"/>
      <c r="CF149" s="91" t="s">
        <v>6</v>
      </c>
      <c r="CG149" s="143" t="s">
        <v>1281</v>
      </c>
      <c r="CH149" s="91">
        <v>4.5</v>
      </c>
      <c r="CI149" s="92"/>
      <c r="CJ149" s="91" t="s">
        <v>6</v>
      </c>
      <c r="CK149" s="92"/>
      <c r="CL149" s="150">
        <v>6.25</v>
      </c>
      <c r="CM149" s="92" t="s">
        <v>1442</v>
      </c>
      <c r="CN149" s="150" t="s">
        <v>6</v>
      </c>
      <c r="CO149" s="91"/>
      <c r="CP149" s="91" t="s">
        <v>6</v>
      </c>
      <c r="CQ149" s="91"/>
      <c r="CR149" s="133" t="s">
        <v>6</v>
      </c>
      <c r="CS149" s="133"/>
      <c r="CT149" s="153">
        <v>1.5</v>
      </c>
      <c r="CU149" s="92" t="s">
        <v>1488</v>
      </c>
      <c r="CV149" s="114" t="s">
        <v>6</v>
      </c>
      <c r="CW149" s="92" t="s">
        <v>1551</v>
      </c>
      <c r="CX149" s="92" t="s">
        <v>6</v>
      </c>
      <c r="CY149" s="92"/>
      <c r="CZ149" s="46">
        <v>4</v>
      </c>
      <c r="DA149" s="45" t="s">
        <v>2228</v>
      </c>
      <c r="DB149" s="510" t="s">
        <v>2</v>
      </c>
      <c r="DC149" s="184">
        <f t="shared" si="15"/>
        <v>11</v>
      </c>
    </row>
    <row r="150" spans="1:107" s="184" customFormat="1" ht="19" customHeight="1" x14ac:dyDescent="0.25">
      <c r="A150" s="205">
        <v>518210</v>
      </c>
      <c r="B150" s="5">
        <v>115</v>
      </c>
      <c r="C150" s="6" t="s">
        <v>125</v>
      </c>
      <c r="D150" s="29" t="s">
        <v>6</v>
      </c>
      <c r="E150" s="27"/>
      <c r="F150" s="46"/>
      <c r="G150" s="46"/>
      <c r="H150" s="186" t="s">
        <v>6</v>
      </c>
      <c r="I150" s="125"/>
      <c r="J150" s="481" t="s">
        <v>6</v>
      </c>
      <c r="K150" s="482" t="s">
        <v>1925</v>
      </c>
      <c r="L150" s="60" t="s">
        <v>6</v>
      </c>
      <c r="M150" s="64"/>
      <c r="N150" s="145" t="s">
        <v>6</v>
      </c>
      <c r="O150" s="97"/>
      <c r="P150" s="76">
        <v>1</v>
      </c>
      <c r="Q150" s="125"/>
      <c r="R150" s="181">
        <v>0.39800000000000002</v>
      </c>
      <c r="S150" s="88" t="s">
        <v>1852</v>
      </c>
      <c r="T150" s="203">
        <v>5.75</v>
      </c>
      <c r="U150" s="188"/>
      <c r="V150" s="144" t="s">
        <v>6</v>
      </c>
      <c r="W150" s="80" t="s">
        <v>447</v>
      </c>
      <c r="X150" s="85" t="s">
        <v>6</v>
      </c>
      <c r="Y150" s="88" t="s">
        <v>477</v>
      </c>
      <c r="Z150" s="91">
        <v>4</v>
      </c>
      <c r="AA150" s="92"/>
      <c r="AB150" s="91" t="s">
        <v>6</v>
      </c>
      <c r="AC150" s="92"/>
      <c r="AD150" s="96" t="s">
        <v>6</v>
      </c>
      <c r="AE150" s="92"/>
      <c r="AF150" s="46" t="s">
        <v>6</v>
      </c>
      <c r="AG150" s="45"/>
      <c r="AH150" s="91" t="s">
        <v>6</v>
      </c>
      <c r="AI150" s="92"/>
      <c r="AJ150" s="133" t="s">
        <v>6</v>
      </c>
      <c r="AK150" s="102"/>
      <c r="AL150" s="91" t="s">
        <v>6</v>
      </c>
      <c r="AM150" s="92"/>
      <c r="AN150" s="481" t="s">
        <v>6</v>
      </c>
      <c r="AO150" s="498"/>
      <c r="AP150" s="114" t="s">
        <v>6</v>
      </c>
      <c r="AQ150" s="92"/>
      <c r="AR150" s="481" t="s">
        <v>6</v>
      </c>
      <c r="AS150" s="498"/>
      <c r="AT150" s="481" t="s">
        <v>6</v>
      </c>
      <c r="AU150" s="498" t="s">
        <v>2053</v>
      </c>
      <c r="AV150" s="115" t="s">
        <v>6</v>
      </c>
      <c r="AW150" s="92"/>
      <c r="AX150" s="168" t="s">
        <v>6</v>
      </c>
      <c r="AY150" s="64"/>
      <c r="AZ150" s="91" t="s">
        <v>6</v>
      </c>
      <c r="BA150" s="64"/>
      <c r="BB150" s="119"/>
      <c r="BC150" s="92"/>
      <c r="BD150" s="124"/>
      <c r="BE150" s="125"/>
      <c r="BF150" s="130" t="s">
        <v>6</v>
      </c>
      <c r="BG150" s="92"/>
      <c r="BH150" s="114" t="s">
        <v>6</v>
      </c>
      <c r="BI150" s="92"/>
      <c r="BJ150" s="91"/>
      <c r="BK150" s="91"/>
      <c r="BL150" s="91" t="s">
        <v>6</v>
      </c>
      <c r="BM150" s="92"/>
      <c r="BN150" s="481">
        <v>5.125</v>
      </c>
      <c r="BO150" s="498"/>
      <c r="BP150" s="136" t="s">
        <v>6</v>
      </c>
      <c r="BQ150" s="201"/>
      <c r="BR150" s="91" t="s">
        <v>6</v>
      </c>
      <c r="BS150" s="92"/>
      <c r="BT150" s="91" t="s">
        <v>6</v>
      </c>
      <c r="BU150" s="92"/>
      <c r="BV150" s="79">
        <v>5.75</v>
      </c>
      <c r="BW150" s="92" t="s">
        <v>1158</v>
      </c>
      <c r="BX150" s="505" t="s">
        <v>6</v>
      </c>
      <c r="BY150" s="498"/>
      <c r="BZ150" s="114"/>
      <c r="CA150" s="92"/>
      <c r="CB150" s="91">
        <v>6</v>
      </c>
      <c r="CC150" s="64"/>
      <c r="CD150" s="145">
        <v>7</v>
      </c>
      <c r="CE150" s="97" t="s">
        <v>2152</v>
      </c>
      <c r="CF150" s="91" t="s">
        <v>6</v>
      </c>
      <c r="CG150" s="143" t="s">
        <v>1281</v>
      </c>
      <c r="CH150" s="91">
        <v>4.5</v>
      </c>
      <c r="CI150" s="92"/>
      <c r="CJ150" s="91" t="s">
        <v>6</v>
      </c>
      <c r="CK150" s="92"/>
      <c r="CL150" s="150">
        <v>6.25</v>
      </c>
      <c r="CM150" s="92"/>
      <c r="CN150" s="150" t="s">
        <v>6</v>
      </c>
      <c r="CO150" s="92"/>
      <c r="CP150" s="91" t="s">
        <v>6</v>
      </c>
      <c r="CQ150" s="92"/>
      <c r="CR150" s="133" t="s">
        <v>6</v>
      </c>
      <c r="CS150" s="64"/>
      <c r="CT150" s="153">
        <v>1.5</v>
      </c>
      <c r="CU150" s="92" t="s">
        <v>1488</v>
      </c>
      <c r="CV150" s="154" t="s">
        <v>6</v>
      </c>
      <c r="CW150" s="64" t="s">
        <v>1552</v>
      </c>
      <c r="CX150" s="64" t="s">
        <v>6</v>
      </c>
      <c r="CY150" s="64" t="s">
        <v>2331</v>
      </c>
      <c r="CZ150" s="46" t="s">
        <v>6</v>
      </c>
      <c r="DA150" s="45"/>
      <c r="DB150" s="510" t="s">
        <v>2</v>
      </c>
      <c r="DC150" s="184">
        <f t="shared" si="15"/>
        <v>11</v>
      </c>
    </row>
    <row r="151" spans="1:107" s="184" customFormat="1" ht="19" customHeight="1" x14ac:dyDescent="0.25">
      <c r="A151" s="205"/>
      <c r="B151" s="5"/>
      <c r="C151" s="6"/>
      <c r="D151" s="29"/>
      <c r="E151" s="27"/>
      <c r="F151" s="46"/>
      <c r="G151" s="46"/>
      <c r="H151" s="186"/>
      <c r="I151" s="125"/>
      <c r="J151" s="481"/>
      <c r="K151" s="482"/>
      <c r="L151" s="60"/>
      <c r="M151" s="64"/>
      <c r="N151" s="145"/>
      <c r="O151" s="97"/>
      <c r="P151" s="275"/>
      <c r="Q151" s="125"/>
      <c r="R151" s="181"/>
      <c r="S151" s="88"/>
      <c r="T151" s="203"/>
      <c r="U151" s="188"/>
      <c r="V151" s="79"/>
      <c r="W151" s="80"/>
      <c r="X151" s="85"/>
      <c r="Y151" s="88"/>
      <c r="Z151" s="91"/>
      <c r="AA151" s="92"/>
      <c r="AB151" s="91"/>
      <c r="AC151" s="92"/>
      <c r="AD151" s="96" t="s">
        <v>2</v>
      </c>
      <c r="AE151" s="92"/>
      <c r="AF151" s="46"/>
      <c r="AG151" s="45"/>
      <c r="AH151" s="91"/>
      <c r="AI151" s="92"/>
      <c r="AJ151" s="133"/>
      <c r="AK151" s="102"/>
      <c r="AL151" s="91"/>
      <c r="AM151" s="92"/>
      <c r="AN151" s="481"/>
      <c r="AO151" s="498"/>
      <c r="AP151" s="114"/>
      <c r="AQ151" s="92"/>
      <c r="AR151" s="481"/>
      <c r="AS151" s="498"/>
      <c r="AT151" s="481"/>
      <c r="AU151" s="498"/>
      <c r="AV151" s="115"/>
      <c r="AW151" s="92"/>
      <c r="AX151" s="168"/>
      <c r="AY151" s="64"/>
      <c r="AZ151" s="91"/>
      <c r="BA151" s="64"/>
      <c r="BB151" s="119"/>
      <c r="BC151" s="92"/>
      <c r="BD151" s="124"/>
      <c r="BE151" s="125"/>
      <c r="BF151" s="130"/>
      <c r="BG151" s="92"/>
      <c r="BH151" s="114"/>
      <c r="BI151" s="92"/>
      <c r="BJ151" s="91"/>
      <c r="BK151" s="91"/>
      <c r="BL151" s="91"/>
      <c r="BM151" s="92"/>
      <c r="BN151" s="481"/>
      <c r="BO151" s="498"/>
      <c r="BP151" s="136"/>
      <c r="BQ151" s="201"/>
      <c r="BR151" s="91"/>
      <c r="BS151" s="92"/>
      <c r="BT151" s="91"/>
      <c r="BU151" s="92"/>
      <c r="BV151" s="79"/>
      <c r="BW151" s="92"/>
      <c r="BX151" s="505"/>
      <c r="BY151" s="498"/>
      <c r="BZ151" s="114"/>
      <c r="CA151" s="92"/>
      <c r="CB151" s="91"/>
      <c r="CC151" s="64"/>
      <c r="CD151" s="145"/>
      <c r="CE151" s="97"/>
      <c r="CF151" s="91"/>
      <c r="CG151" s="143"/>
      <c r="CH151" s="91"/>
      <c r="CI151" s="92"/>
      <c r="CJ151" s="91"/>
      <c r="CK151" s="92"/>
      <c r="CL151" s="150"/>
      <c r="CM151" s="92"/>
      <c r="CN151" s="150"/>
      <c r="CO151" s="92"/>
      <c r="CP151" s="91"/>
      <c r="CQ151" s="92"/>
      <c r="CR151" s="133"/>
      <c r="CS151" s="64"/>
      <c r="CT151" s="153"/>
      <c r="CU151" s="92"/>
      <c r="CV151" s="114"/>
      <c r="CW151" s="92"/>
      <c r="CX151" s="92"/>
      <c r="CY151" s="92"/>
      <c r="CZ151" s="46"/>
      <c r="DA151" s="45"/>
    </row>
    <row r="152" spans="1:107" s="25" customFormat="1" ht="19" customHeight="1" x14ac:dyDescent="0.25">
      <c r="A152" s="377"/>
      <c r="B152" s="379"/>
      <c r="C152" s="344" t="s">
        <v>126</v>
      </c>
      <c r="D152" s="345" t="s">
        <v>296</v>
      </c>
      <c r="E152" s="346"/>
      <c r="F152" s="151" t="s">
        <v>296</v>
      </c>
      <c r="G152" s="151"/>
      <c r="H152" s="378" t="s">
        <v>296</v>
      </c>
      <c r="I152" s="353"/>
      <c r="J152" s="485" t="s">
        <v>296</v>
      </c>
      <c r="K152" s="484"/>
      <c r="L152" s="378" t="s">
        <v>296</v>
      </c>
      <c r="M152" s="366"/>
      <c r="N152" s="375" t="s">
        <v>296</v>
      </c>
      <c r="O152" s="169"/>
      <c r="P152" s="455" t="s">
        <v>296</v>
      </c>
      <c r="Q152" s="353"/>
      <c r="R152" s="352" t="s">
        <v>296</v>
      </c>
      <c r="S152" s="349"/>
      <c r="T152" s="352" t="s">
        <v>296</v>
      </c>
      <c r="U152" s="356"/>
      <c r="V152" s="455" t="s">
        <v>296</v>
      </c>
      <c r="W152" s="358"/>
      <c r="X152" s="352" t="s">
        <v>296</v>
      </c>
      <c r="Y152" s="349"/>
      <c r="Z152" s="352" t="s">
        <v>296</v>
      </c>
      <c r="AA152" s="142"/>
      <c r="AB152" s="352" t="s">
        <v>296</v>
      </c>
      <c r="AC152" s="142"/>
      <c r="AD152" s="352" t="s">
        <v>296</v>
      </c>
      <c r="AE152" s="142"/>
      <c r="AF152" s="361" t="s">
        <v>296</v>
      </c>
      <c r="AG152" s="55"/>
      <c r="AH152" s="361" t="s">
        <v>296</v>
      </c>
      <c r="AI152" s="142"/>
      <c r="AJ152" s="361" t="s">
        <v>296</v>
      </c>
      <c r="AK152" s="104"/>
      <c r="AL152" s="361" t="s">
        <v>296</v>
      </c>
      <c r="AM152" s="142"/>
      <c r="AN152" s="501" t="s">
        <v>296</v>
      </c>
      <c r="AO152" s="497"/>
      <c r="AP152" s="361" t="s">
        <v>296</v>
      </c>
      <c r="AQ152" s="142"/>
      <c r="AR152" s="485" t="s">
        <v>296</v>
      </c>
      <c r="AS152" s="497"/>
      <c r="AT152" s="485" t="s">
        <v>296</v>
      </c>
      <c r="AU152" s="497"/>
      <c r="AV152" s="361" t="s">
        <v>296</v>
      </c>
      <c r="AW152" s="142"/>
      <c r="AX152" s="361" t="s">
        <v>296</v>
      </c>
      <c r="AY152" s="366"/>
      <c r="AZ152" s="359" t="s">
        <v>296</v>
      </c>
      <c r="BA152" s="366"/>
      <c r="BB152" s="361" t="s">
        <v>296</v>
      </c>
      <c r="BC152" s="142"/>
      <c r="BD152" s="359" t="s">
        <v>296</v>
      </c>
      <c r="BE152" s="353"/>
      <c r="BF152" s="359" t="s">
        <v>296</v>
      </c>
      <c r="BG152" s="142"/>
      <c r="BH152" s="361" t="s">
        <v>296</v>
      </c>
      <c r="BI152" s="142"/>
      <c r="BJ152" s="359" t="s">
        <v>296</v>
      </c>
      <c r="BK152" s="360"/>
      <c r="BL152" s="361" t="s">
        <v>296</v>
      </c>
      <c r="BM152" s="142"/>
      <c r="BN152" s="485" t="s">
        <v>296</v>
      </c>
      <c r="BO152" s="497"/>
      <c r="BP152" s="361" t="s">
        <v>296</v>
      </c>
      <c r="BQ152" s="373"/>
      <c r="BR152" s="359" t="s">
        <v>296</v>
      </c>
      <c r="BS152" s="142"/>
      <c r="BT152" s="361" t="s">
        <v>296</v>
      </c>
      <c r="BU152" s="142"/>
      <c r="BV152" s="359" t="s">
        <v>296</v>
      </c>
      <c r="BW152" s="142"/>
      <c r="BX152" s="485" t="s">
        <v>296</v>
      </c>
      <c r="BY152" s="497"/>
      <c r="BZ152" s="361" t="s">
        <v>296</v>
      </c>
      <c r="CA152" s="142"/>
      <c r="CB152" s="361" t="s">
        <v>296</v>
      </c>
      <c r="CC152" s="366"/>
      <c r="CD152" s="359" t="s">
        <v>296</v>
      </c>
      <c r="CE152" s="169"/>
      <c r="CF152" s="361" t="s">
        <v>296</v>
      </c>
      <c r="CG152" s="351"/>
      <c r="CH152" s="361" t="s">
        <v>296</v>
      </c>
      <c r="CI152" s="142"/>
      <c r="CJ152" s="361" t="s">
        <v>296</v>
      </c>
      <c r="CK152" s="142"/>
      <c r="CL152" s="359" t="s">
        <v>296</v>
      </c>
      <c r="CM152" s="142"/>
      <c r="CN152" s="359" t="s">
        <v>296</v>
      </c>
      <c r="CO152" s="142"/>
      <c r="CP152" s="361" t="s">
        <v>296</v>
      </c>
      <c r="CQ152" s="142"/>
      <c r="CR152" s="361" t="s">
        <v>296</v>
      </c>
      <c r="CS152" s="366"/>
      <c r="CT152" s="361" t="s">
        <v>296</v>
      </c>
      <c r="CU152" s="142"/>
      <c r="CV152" s="359" t="s">
        <v>296</v>
      </c>
      <c r="CW152" s="142"/>
      <c r="CX152" s="359" t="s">
        <v>296</v>
      </c>
      <c r="CY152" s="142"/>
      <c r="CZ152" s="361" t="s">
        <v>296</v>
      </c>
      <c r="DA152" s="55"/>
    </row>
    <row r="153" spans="1:107" s="184" customFormat="1" ht="19" customHeight="1" x14ac:dyDescent="0.25">
      <c r="A153" s="205">
        <v>518210</v>
      </c>
      <c r="B153" s="5">
        <v>116</v>
      </c>
      <c r="C153" s="6" t="s">
        <v>225</v>
      </c>
      <c r="D153" s="29">
        <v>4</v>
      </c>
      <c r="E153" s="42" t="s">
        <v>287</v>
      </c>
      <c r="F153" s="46" t="s">
        <v>2</v>
      </c>
      <c r="G153" s="46"/>
      <c r="H153" s="186" t="s">
        <v>6</v>
      </c>
      <c r="I153" s="125"/>
      <c r="J153" s="481" t="s">
        <v>6</v>
      </c>
      <c r="K153" s="482" t="s">
        <v>1925</v>
      </c>
      <c r="L153" s="60" t="s">
        <v>6</v>
      </c>
      <c r="M153" s="64" t="s">
        <v>341</v>
      </c>
      <c r="N153" s="145" t="s">
        <v>6</v>
      </c>
      <c r="O153" s="97"/>
      <c r="P153" s="76">
        <v>1</v>
      </c>
      <c r="Q153" s="125" t="s">
        <v>396</v>
      </c>
      <c r="R153" s="180">
        <v>0.39800000000000002</v>
      </c>
      <c r="S153" s="164" t="s">
        <v>1852</v>
      </c>
      <c r="T153" s="203">
        <v>5.75</v>
      </c>
      <c r="U153" s="188"/>
      <c r="V153" s="79" t="s">
        <v>6</v>
      </c>
      <c r="W153" s="80" t="s">
        <v>448</v>
      </c>
      <c r="X153" s="85" t="s">
        <v>2</v>
      </c>
      <c r="Y153" s="88"/>
      <c r="Z153" s="91">
        <v>4</v>
      </c>
      <c r="AA153" s="92"/>
      <c r="AB153" s="91" t="s">
        <v>6</v>
      </c>
      <c r="AC153" s="92"/>
      <c r="AD153" s="96" t="s">
        <v>6</v>
      </c>
      <c r="AE153" s="92"/>
      <c r="AF153" s="46" t="s">
        <v>6</v>
      </c>
      <c r="AG153" s="45"/>
      <c r="AH153" s="91" t="s">
        <v>6</v>
      </c>
      <c r="AI153" s="92"/>
      <c r="AJ153" s="133" t="s">
        <v>6</v>
      </c>
      <c r="AK153" s="102"/>
      <c r="AL153" s="91" t="s">
        <v>6</v>
      </c>
      <c r="AM153" s="92"/>
      <c r="AN153" s="481" t="s">
        <v>6</v>
      </c>
      <c r="AO153" s="498"/>
      <c r="AP153" s="114" t="s">
        <v>6</v>
      </c>
      <c r="AQ153" s="92"/>
      <c r="AR153" s="481" t="s">
        <v>6</v>
      </c>
      <c r="AS153" s="498"/>
      <c r="AT153" s="481" t="s">
        <v>6</v>
      </c>
      <c r="AU153" s="498"/>
      <c r="AV153" s="115" t="s">
        <v>6</v>
      </c>
      <c r="AW153" s="92"/>
      <c r="AX153" s="168" t="s">
        <v>6</v>
      </c>
      <c r="AY153" s="64"/>
      <c r="AZ153" s="91" t="s">
        <v>6</v>
      </c>
      <c r="BA153" s="64"/>
      <c r="BB153" s="119" t="s">
        <v>6</v>
      </c>
      <c r="BC153" s="92"/>
      <c r="BD153" s="124"/>
      <c r="BE153" s="125"/>
      <c r="BF153" s="130" t="s">
        <v>6</v>
      </c>
      <c r="BG153" s="92"/>
      <c r="BH153" s="114" t="s">
        <v>6</v>
      </c>
      <c r="BI153" s="92"/>
      <c r="BJ153" s="91"/>
      <c r="BK153" s="91"/>
      <c r="BL153" s="91" t="s">
        <v>6</v>
      </c>
      <c r="BM153" s="92"/>
      <c r="BN153" s="481">
        <v>5.125</v>
      </c>
      <c r="BO153" s="498"/>
      <c r="BP153" s="136" t="s">
        <v>6</v>
      </c>
      <c r="BQ153" s="201"/>
      <c r="BR153" s="91" t="s">
        <v>6</v>
      </c>
      <c r="BS153" s="92"/>
      <c r="BT153" s="91" t="s">
        <v>6</v>
      </c>
      <c r="BU153" s="92"/>
      <c r="BV153" s="79">
        <v>5.75</v>
      </c>
      <c r="BW153" s="92"/>
      <c r="BX153" s="505" t="s">
        <v>6</v>
      </c>
      <c r="BY153" s="498"/>
      <c r="BZ153" s="114"/>
      <c r="CA153" s="92"/>
      <c r="CB153" s="91">
        <v>6</v>
      </c>
      <c r="CC153" s="64"/>
      <c r="CD153" s="145" t="s">
        <v>6</v>
      </c>
      <c r="CE153" s="97"/>
      <c r="CF153" s="133" t="s">
        <v>6</v>
      </c>
      <c r="CG153" s="143" t="s">
        <v>1282</v>
      </c>
      <c r="CH153" s="91">
        <v>4.5</v>
      </c>
      <c r="CI153" s="92"/>
      <c r="CJ153" s="91" t="s">
        <v>6</v>
      </c>
      <c r="CK153" s="92"/>
      <c r="CL153" s="150">
        <v>6.25</v>
      </c>
      <c r="CM153" s="92" t="s">
        <v>1442</v>
      </c>
      <c r="CN153" s="150" t="s">
        <v>6</v>
      </c>
      <c r="CO153" s="92"/>
      <c r="CP153" s="91" t="s">
        <v>6</v>
      </c>
      <c r="CQ153" s="92"/>
      <c r="CR153" s="248" t="s">
        <v>6</v>
      </c>
      <c r="CS153" s="64"/>
      <c r="CT153" s="153">
        <v>1.5</v>
      </c>
      <c r="CU153" s="92" t="s">
        <v>1488</v>
      </c>
      <c r="CV153" s="114" t="s">
        <v>6</v>
      </c>
      <c r="CW153" s="92"/>
      <c r="CX153" s="92" t="s">
        <v>6</v>
      </c>
      <c r="CY153" s="92"/>
      <c r="CZ153" s="46" t="s">
        <v>6</v>
      </c>
      <c r="DA153" s="45"/>
      <c r="DC153" s="184">
        <f t="shared" ref="DC153:DC160" si="16">COUNT(D153:CZ153)</f>
        <v>11</v>
      </c>
    </row>
    <row r="154" spans="1:107" s="184" customFormat="1" ht="19" customHeight="1" x14ac:dyDescent="0.25">
      <c r="A154" s="205">
        <v>5112</v>
      </c>
      <c r="B154" s="5">
        <v>117</v>
      </c>
      <c r="C154" s="6" t="s">
        <v>226</v>
      </c>
      <c r="D154" s="29">
        <v>4</v>
      </c>
      <c r="E154" s="42" t="s">
        <v>287</v>
      </c>
      <c r="F154" s="46" t="s">
        <v>2</v>
      </c>
      <c r="G154" s="46"/>
      <c r="H154" s="186" t="s">
        <v>6</v>
      </c>
      <c r="I154" s="125"/>
      <c r="J154" s="481">
        <v>5.6</v>
      </c>
      <c r="K154" s="482" t="s">
        <v>1926</v>
      </c>
      <c r="L154" s="60" t="s">
        <v>6</v>
      </c>
      <c r="M154" s="64"/>
      <c r="N154" s="145" t="s">
        <v>6</v>
      </c>
      <c r="O154" s="97"/>
      <c r="P154" s="76">
        <v>1</v>
      </c>
      <c r="Q154" s="125" t="s">
        <v>396</v>
      </c>
      <c r="R154" s="180">
        <v>0.39800000000000002</v>
      </c>
      <c r="S154" s="164" t="s">
        <v>1852</v>
      </c>
      <c r="T154" s="203">
        <v>5.75</v>
      </c>
      <c r="U154" s="188"/>
      <c r="V154" s="79" t="s">
        <v>6</v>
      </c>
      <c r="W154" s="80"/>
      <c r="X154" s="85" t="s">
        <v>2</v>
      </c>
      <c r="Y154" s="88"/>
      <c r="Z154" s="91">
        <v>4</v>
      </c>
      <c r="AA154" s="92"/>
      <c r="AB154" s="91" t="s">
        <v>6</v>
      </c>
      <c r="AC154" s="92"/>
      <c r="AD154" s="96">
        <v>6.25</v>
      </c>
      <c r="AE154" s="92"/>
      <c r="AF154" s="46">
        <v>7</v>
      </c>
      <c r="AG154" s="45"/>
      <c r="AH154" s="91" t="s">
        <v>6</v>
      </c>
      <c r="AI154" s="92"/>
      <c r="AJ154" s="212">
        <v>6.5</v>
      </c>
      <c r="AK154" s="103" t="s">
        <v>687</v>
      </c>
      <c r="AL154" s="91">
        <v>6</v>
      </c>
      <c r="AM154" s="92" t="s">
        <v>724</v>
      </c>
      <c r="AN154" s="481">
        <v>5</v>
      </c>
      <c r="AO154" s="498"/>
      <c r="AP154" s="114">
        <v>5.5</v>
      </c>
      <c r="AQ154" s="92"/>
      <c r="AR154" s="481" t="s">
        <v>6</v>
      </c>
      <c r="AS154" s="498"/>
      <c r="AT154" s="481">
        <v>6.25</v>
      </c>
      <c r="AU154" s="498" t="s">
        <v>2054</v>
      </c>
      <c r="AV154" s="115">
        <v>6</v>
      </c>
      <c r="AW154" s="92" t="s">
        <v>811</v>
      </c>
      <c r="AX154" s="206">
        <v>6.875</v>
      </c>
      <c r="AY154" s="64" t="s">
        <v>1763</v>
      </c>
      <c r="AZ154" s="91">
        <v>7</v>
      </c>
      <c r="BA154" s="64"/>
      <c r="BB154" s="119" t="s">
        <v>6</v>
      </c>
      <c r="BC154" s="92"/>
      <c r="BD154" s="124"/>
      <c r="BE154" s="125"/>
      <c r="BF154" s="130">
        <v>5.5</v>
      </c>
      <c r="BG154" s="92" t="s">
        <v>905</v>
      </c>
      <c r="BH154" s="114" t="s">
        <v>6</v>
      </c>
      <c r="BI154" s="92"/>
      <c r="BJ154" s="91"/>
      <c r="BK154" s="91"/>
      <c r="BL154" s="133">
        <v>6.875</v>
      </c>
      <c r="BM154" s="92" t="s">
        <v>989</v>
      </c>
      <c r="BN154" s="481">
        <v>5.125</v>
      </c>
      <c r="BO154" s="498"/>
      <c r="BP154" s="136">
        <v>4</v>
      </c>
      <c r="BQ154" s="201" t="s">
        <v>1031</v>
      </c>
      <c r="BR154" s="150">
        <v>4.75</v>
      </c>
      <c r="BS154" s="92" t="s">
        <v>1066</v>
      </c>
      <c r="BT154" s="91">
        <v>5</v>
      </c>
      <c r="BU154" s="92" t="s">
        <v>1109</v>
      </c>
      <c r="BV154" s="79">
        <v>5.75</v>
      </c>
      <c r="BW154" s="92" t="s">
        <v>1159</v>
      </c>
      <c r="BX154" s="505" t="s">
        <v>6</v>
      </c>
      <c r="BY154" s="498"/>
      <c r="BZ154" s="114"/>
      <c r="CA154" s="92"/>
      <c r="CB154" s="91">
        <v>6</v>
      </c>
      <c r="CC154" s="64" t="s">
        <v>1219</v>
      </c>
      <c r="CD154" s="145">
        <v>7</v>
      </c>
      <c r="CE154" s="97"/>
      <c r="CF154" s="133" t="s">
        <v>6</v>
      </c>
      <c r="CG154" s="143" t="s">
        <v>1283</v>
      </c>
      <c r="CH154" s="91">
        <v>4.5</v>
      </c>
      <c r="CI154" s="92"/>
      <c r="CJ154" s="91">
        <v>7</v>
      </c>
      <c r="CK154" s="92"/>
      <c r="CL154" s="150">
        <v>6.25</v>
      </c>
      <c r="CM154" s="92"/>
      <c r="CN154" s="150">
        <v>4.7</v>
      </c>
      <c r="CO154" s="92"/>
      <c r="CP154" s="91">
        <v>6</v>
      </c>
      <c r="CQ154" s="92"/>
      <c r="CR154" s="248" t="s">
        <v>6</v>
      </c>
      <c r="CS154" s="64"/>
      <c r="CT154" s="153">
        <v>6.5</v>
      </c>
      <c r="CU154" s="92" t="s">
        <v>1491</v>
      </c>
      <c r="CV154" s="114">
        <v>6</v>
      </c>
      <c r="CW154" s="92"/>
      <c r="CX154" s="92">
        <v>5</v>
      </c>
      <c r="CY154" s="92" t="s">
        <v>2332</v>
      </c>
      <c r="CZ154" s="46">
        <v>4</v>
      </c>
      <c r="DA154" s="45" t="s">
        <v>2229</v>
      </c>
      <c r="DB154" s="184" t="s">
        <v>2</v>
      </c>
      <c r="DC154" s="184">
        <f t="shared" si="16"/>
        <v>34</v>
      </c>
    </row>
    <row r="155" spans="1:107" s="184" customFormat="1" ht="19" customHeight="1" x14ac:dyDescent="0.25">
      <c r="A155" s="205">
        <v>4512</v>
      </c>
      <c r="B155" s="5">
        <v>118</v>
      </c>
      <c r="C155" s="6" t="s">
        <v>227</v>
      </c>
      <c r="D155" s="29">
        <v>4</v>
      </c>
      <c r="E155" s="42" t="s">
        <v>287</v>
      </c>
      <c r="F155" s="46" t="s">
        <v>2</v>
      </c>
      <c r="G155" s="46"/>
      <c r="H155" s="186" t="s">
        <v>6</v>
      </c>
      <c r="I155" s="125" t="s">
        <v>1664</v>
      </c>
      <c r="J155" s="481">
        <v>5.6</v>
      </c>
      <c r="K155" s="482" t="s">
        <v>1923</v>
      </c>
      <c r="L155" s="60" t="s">
        <v>6</v>
      </c>
      <c r="M155" s="64"/>
      <c r="N155" s="145">
        <v>2.9</v>
      </c>
      <c r="O155" s="97"/>
      <c r="P155" s="76">
        <v>1</v>
      </c>
      <c r="Q155" s="125" t="s">
        <v>396</v>
      </c>
      <c r="R155" s="180">
        <v>0.39800000000000002</v>
      </c>
      <c r="S155" s="164" t="s">
        <v>1852</v>
      </c>
      <c r="T155" s="203" t="s">
        <v>6</v>
      </c>
      <c r="U155" s="188"/>
      <c r="V155" s="79" t="s">
        <v>6</v>
      </c>
      <c r="W155" s="80"/>
      <c r="X155" s="85" t="s">
        <v>2</v>
      </c>
      <c r="Y155" s="88"/>
      <c r="Z155" s="91">
        <v>4</v>
      </c>
      <c r="AA155" s="92"/>
      <c r="AB155" s="91">
        <v>6</v>
      </c>
      <c r="AC155" s="92" t="s">
        <v>559</v>
      </c>
      <c r="AD155" s="96" t="s">
        <v>6</v>
      </c>
      <c r="AE155" s="92"/>
      <c r="AF155" s="46">
        <v>7</v>
      </c>
      <c r="AG155" s="45" t="s">
        <v>601</v>
      </c>
      <c r="AH155" s="91" t="s">
        <v>6</v>
      </c>
      <c r="AI155" s="92"/>
      <c r="AJ155" s="133" t="s">
        <v>6</v>
      </c>
      <c r="AK155" s="102"/>
      <c r="AL155" s="91">
        <v>6</v>
      </c>
      <c r="AM155" s="92" t="s">
        <v>725</v>
      </c>
      <c r="AN155" s="481">
        <v>5</v>
      </c>
      <c r="AO155" s="498"/>
      <c r="AP155" s="114">
        <v>5.5</v>
      </c>
      <c r="AQ155" s="92"/>
      <c r="AR155" s="481" t="s">
        <v>6</v>
      </c>
      <c r="AS155" s="498"/>
      <c r="AT155" s="481" t="s">
        <v>6</v>
      </c>
      <c r="AU155" s="498"/>
      <c r="AV155" s="115" t="s">
        <v>6</v>
      </c>
      <c r="AW155" s="92"/>
      <c r="AX155" s="224">
        <v>6.875</v>
      </c>
      <c r="AY155" s="173" t="s">
        <v>1764</v>
      </c>
      <c r="AZ155" s="91">
        <v>7</v>
      </c>
      <c r="BA155" s="64"/>
      <c r="BB155" s="119" t="s">
        <v>6</v>
      </c>
      <c r="BC155" s="92"/>
      <c r="BD155" s="124"/>
      <c r="BE155" s="125"/>
      <c r="BF155" s="261">
        <v>5.5</v>
      </c>
      <c r="BG155" s="129" t="s">
        <v>906</v>
      </c>
      <c r="BH155" s="114" t="s">
        <v>6</v>
      </c>
      <c r="BI155" s="92"/>
      <c r="BJ155" s="91"/>
      <c r="BK155" s="91"/>
      <c r="BL155" s="91">
        <v>6.875</v>
      </c>
      <c r="BM155" s="92" t="s">
        <v>990</v>
      </c>
      <c r="BN155" s="481">
        <v>5.125</v>
      </c>
      <c r="BO155" s="498"/>
      <c r="BP155" s="136" t="s">
        <v>6</v>
      </c>
      <c r="BQ155" s="201"/>
      <c r="BR155" s="150">
        <v>4.75</v>
      </c>
      <c r="BS155" s="92"/>
      <c r="BT155" s="91" t="s">
        <v>6</v>
      </c>
      <c r="BU155" s="92"/>
      <c r="BV155" s="91">
        <v>5.75</v>
      </c>
      <c r="BW155" s="92" t="s">
        <v>1160</v>
      </c>
      <c r="BX155" s="505" t="s">
        <v>6</v>
      </c>
      <c r="BY155" s="498"/>
      <c r="BZ155" s="114"/>
      <c r="CA155" s="92"/>
      <c r="CB155" s="91">
        <v>6</v>
      </c>
      <c r="CC155" s="64"/>
      <c r="CD155" s="145" t="s">
        <v>6</v>
      </c>
      <c r="CE155" s="97"/>
      <c r="CF155" s="133" t="s">
        <v>6</v>
      </c>
      <c r="CG155" s="143"/>
      <c r="CH155" s="91">
        <v>4.5</v>
      </c>
      <c r="CI155" s="92"/>
      <c r="CJ155" s="91">
        <v>7</v>
      </c>
      <c r="CK155" s="92" t="s">
        <v>1389</v>
      </c>
      <c r="CL155" s="150">
        <v>6.25</v>
      </c>
      <c r="CM155" s="92"/>
      <c r="CN155" s="150">
        <v>4.7</v>
      </c>
      <c r="CO155" s="92"/>
      <c r="CP155" s="91">
        <v>6</v>
      </c>
      <c r="CQ155" s="92"/>
      <c r="CR155" s="248" t="s">
        <v>6</v>
      </c>
      <c r="CS155" s="64"/>
      <c r="CT155" s="153">
        <v>6.5</v>
      </c>
      <c r="CU155" s="92" t="s">
        <v>1491</v>
      </c>
      <c r="CV155" s="114">
        <v>6</v>
      </c>
      <c r="CW155" s="92"/>
      <c r="CX155" s="92">
        <v>5</v>
      </c>
      <c r="CY155" s="92" t="s">
        <v>2301</v>
      </c>
      <c r="CZ155" s="46">
        <v>4</v>
      </c>
      <c r="DA155" s="45" t="s">
        <v>2230</v>
      </c>
      <c r="DB155" s="184" t="s">
        <v>2</v>
      </c>
      <c r="DC155" s="184">
        <f t="shared" si="16"/>
        <v>28</v>
      </c>
    </row>
    <row r="156" spans="1:107" s="184" customFormat="1" ht="19" customHeight="1" x14ac:dyDescent="0.25">
      <c r="A156" s="205">
        <v>443142</v>
      </c>
      <c r="B156" s="5">
        <v>119</v>
      </c>
      <c r="C156" s="6" t="s">
        <v>228</v>
      </c>
      <c r="D156" s="29">
        <v>4</v>
      </c>
      <c r="E156" s="42" t="s">
        <v>287</v>
      </c>
      <c r="F156" s="46" t="s">
        <v>2</v>
      </c>
      <c r="G156" s="46"/>
      <c r="H156" s="186" t="s">
        <v>6</v>
      </c>
      <c r="I156" s="125" t="s">
        <v>1664</v>
      </c>
      <c r="J156" s="481">
        <v>5.6</v>
      </c>
      <c r="K156" s="482" t="s">
        <v>1923</v>
      </c>
      <c r="L156" s="60" t="s">
        <v>6</v>
      </c>
      <c r="M156" s="64"/>
      <c r="N156" s="145">
        <v>2.9</v>
      </c>
      <c r="O156" s="97"/>
      <c r="P156" s="76">
        <v>1</v>
      </c>
      <c r="Q156" s="125" t="s">
        <v>396</v>
      </c>
      <c r="R156" s="180">
        <v>0.39800000000000002</v>
      </c>
      <c r="S156" s="164" t="s">
        <v>1852</v>
      </c>
      <c r="T156" s="203" t="s">
        <v>6</v>
      </c>
      <c r="U156" s="188"/>
      <c r="V156" s="79" t="s">
        <v>6</v>
      </c>
      <c r="W156" s="80"/>
      <c r="X156" s="85" t="s">
        <v>2</v>
      </c>
      <c r="Y156" s="88"/>
      <c r="Z156" s="91">
        <v>4</v>
      </c>
      <c r="AA156" s="92"/>
      <c r="AB156" s="91">
        <v>6</v>
      </c>
      <c r="AC156" s="92" t="s">
        <v>559</v>
      </c>
      <c r="AD156" s="96" t="s">
        <v>6</v>
      </c>
      <c r="AE156" s="92"/>
      <c r="AF156" s="46">
        <v>7</v>
      </c>
      <c r="AG156" s="45" t="s">
        <v>601</v>
      </c>
      <c r="AH156" s="91" t="s">
        <v>6</v>
      </c>
      <c r="AI156" s="92"/>
      <c r="AJ156" s="133" t="s">
        <v>6</v>
      </c>
      <c r="AK156" s="102"/>
      <c r="AL156" s="91">
        <v>6</v>
      </c>
      <c r="AM156" s="92" t="s">
        <v>725</v>
      </c>
      <c r="AN156" s="481">
        <v>5</v>
      </c>
      <c r="AO156" s="498"/>
      <c r="AP156" s="114">
        <v>5.5</v>
      </c>
      <c r="AQ156" s="92"/>
      <c r="AR156" s="481" t="s">
        <v>6</v>
      </c>
      <c r="AS156" s="498"/>
      <c r="AT156" s="481" t="s">
        <v>6</v>
      </c>
      <c r="AU156" s="498"/>
      <c r="AV156" s="115" t="s">
        <v>6</v>
      </c>
      <c r="AW156" s="92"/>
      <c r="AX156" s="224">
        <v>6.875</v>
      </c>
      <c r="AY156" s="64"/>
      <c r="AZ156" s="91">
        <v>7</v>
      </c>
      <c r="BA156" s="64"/>
      <c r="BB156" s="119" t="s">
        <v>6</v>
      </c>
      <c r="BC156" s="92"/>
      <c r="BD156" s="124"/>
      <c r="BE156" s="125"/>
      <c r="BF156" s="261">
        <v>5.5</v>
      </c>
      <c r="BG156" s="129" t="s">
        <v>906</v>
      </c>
      <c r="BH156" s="114" t="s">
        <v>6</v>
      </c>
      <c r="BI156" s="92"/>
      <c r="BJ156" s="91"/>
      <c r="BK156" s="91"/>
      <c r="BL156" s="91">
        <v>6.875</v>
      </c>
      <c r="BM156" s="92" t="s">
        <v>990</v>
      </c>
      <c r="BN156" s="481">
        <v>5.125</v>
      </c>
      <c r="BO156" s="498"/>
      <c r="BP156" s="136" t="s">
        <v>6</v>
      </c>
      <c r="BQ156" s="201"/>
      <c r="BR156" s="150">
        <v>4.75</v>
      </c>
      <c r="BS156" s="92"/>
      <c r="BT156" s="91" t="s">
        <v>6</v>
      </c>
      <c r="BU156" s="92"/>
      <c r="BV156" s="91">
        <v>5.75</v>
      </c>
      <c r="BW156" s="92" t="s">
        <v>1160</v>
      </c>
      <c r="BX156" s="505" t="s">
        <v>6</v>
      </c>
      <c r="BY156" s="498"/>
      <c r="BZ156" s="114"/>
      <c r="CA156" s="92"/>
      <c r="CB156" s="91">
        <v>6</v>
      </c>
      <c r="CC156" s="64"/>
      <c r="CD156" s="145" t="s">
        <v>6</v>
      </c>
      <c r="CE156" s="97"/>
      <c r="CF156" s="133" t="s">
        <v>6</v>
      </c>
      <c r="CG156" s="143" t="s">
        <v>1284</v>
      </c>
      <c r="CH156" s="91">
        <v>4.5</v>
      </c>
      <c r="CI156" s="92"/>
      <c r="CJ156" s="91">
        <v>7</v>
      </c>
      <c r="CK156" s="92" t="s">
        <v>1389</v>
      </c>
      <c r="CL156" s="150">
        <v>6.25</v>
      </c>
      <c r="CM156" s="92"/>
      <c r="CN156" s="150">
        <v>4.7</v>
      </c>
      <c r="CO156" s="92"/>
      <c r="CP156" s="91">
        <v>6</v>
      </c>
      <c r="CQ156" s="92"/>
      <c r="CR156" s="248" t="s">
        <v>6</v>
      </c>
      <c r="CS156" s="64"/>
      <c r="CT156" s="153">
        <v>6.5</v>
      </c>
      <c r="CU156" s="92" t="s">
        <v>1491</v>
      </c>
      <c r="CV156" s="114">
        <v>6</v>
      </c>
      <c r="CW156" s="92"/>
      <c r="CX156" s="92">
        <v>5</v>
      </c>
      <c r="CY156" s="92"/>
      <c r="CZ156" s="46">
        <v>4</v>
      </c>
      <c r="DA156" s="45" t="s">
        <v>2230</v>
      </c>
      <c r="DB156" s="184" t="s">
        <v>2</v>
      </c>
      <c r="DC156" s="184">
        <f t="shared" si="16"/>
        <v>28</v>
      </c>
    </row>
    <row r="157" spans="1:107" s="184" customFormat="1" ht="19" customHeight="1" x14ac:dyDescent="0.25">
      <c r="A157" s="205">
        <v>443142</v>
      </c>
      <c r="B157" s="5">
        <v>120</v>
      </c>
      <c r="C157" s="6" t="s">
        <v>229</v>
      </c>
      <c r="D157" s="29">
        <v>4</v>
      </c>
      <c r="E157" s="42" t="s">
        <v>287</v>
      </c>
      <c r="F157" s="46" t="s">
        <v>2</v>
      </c>
      <c r="G157" s="46"/>
      <c r="H157" s="186" t="s">
        <v>6</v>
      </c>
      <c r="I157" s="125" t="s">
        <v>1664</v>
      </c>
      <c r="J157" s="481">
        <v>5.6</v>
      </c>
      <c r="K157" s="482" t="s">
        <v>1923</v>
      </c>
      <c r="L157" s="60" t="s">
        <v>6</v>
      </c>
      <c r="M157" s="64"/>
      <c r="N157" s="145">
        <v>2.9</v>
      </c>
      <c r="O157" s="97"/>
      <c r="P157" s="76">
        <v>1</v>
      </c>
      <c r="Q157" s="125" t="s">
        <v>396</v>
      </c>
      <c r="R157" s="180">
        <v>0.39800000000000002</v>
      </c>
      <c r="S157" s="164" t="s">
        <v>1852</v>
      </c>
      <c r="T157" s="222">
        <v>10</v>
      </c>
      <c r="U157" s="188" t="s">
        <v>1831</v>
      </c>
      <c r="V157" s="79" t="s">
        <v>6</v>
      </c>
      <c r="W157" s="80"/>
      <c r="X157" s="85" t="s">
        <v>2</v>
      </c>
      <c r="Y157" s="88"/>
      <c r="Z157" s="91">
        <v>4</v>
      </c>
      <c r="AA157" s="92"/>
      <c r="AB157" s="91">
        <v>6</v>
      </c>
      <c r="AC157" s="92" t="s">
        <v>559</v>
      </c>
      <c r="AD157" s="96" t="s">
        <v>6</v>
      </c>
      <c r="AE157" s="92"/>
      <c r="AF157" s="46">
        <v>7</v>
      </c>
      <c r="AG157" s="45" t="s">
        <v>601</v>
      </c>
      <c r="AH157" s="91" t="s">
        <v>6</v>
      </c>
      <c r="AI157" s="92"/>
      <c r="AJ157" s="133" t="s">
        <v>6</v>
      </c>
      <c r="AK157" s="102"/>
      <c r="AL157" s="91" t="s">
        <v>6</v>
      </c>
      <c r="AM157" s="92" t="s">
        <v>726</v>
      </c>
      <c r="AN157" s="481">
        <v>5</v>
      </c>
      <c r="AO157" s="498"/>
      <c r="AP157" s="114">
        <v>5.5</v>
      </c>
      <c r="AQ157" s="92"/>
      <c r="AR157" s="481" t="s">
        <v>6</v>
      </c>
      <c r="AS157" s="498"/>
      <c r="AT157" s="481" t="s">
        <v>6</v>
      </c>
      <c r="AU157" s="498"/>
      <c r="AV157" s="115" t="s">
        <v>6</v>
      </c>
      <c r="AW157" s="92"/>
      <c r="AX157" s="224">
        <v>6.875</v>
      </c>
      <c r="AY157" s="64"/>
      <c r="AZ157" s="91">
        <v>7</v>
      </c>
      <c r="BA157" s="64"/>
      <c r="BB157" s="119" t="s">
        <v>6</v>
      </c>
      <c r="BC157" s="92"/>
      <c r="BD157" s="124"/>
      <c r="BE157" s="125"/>
      <c r="BF157" s="261">
        <v>5.5</v>
      </c>
      <c r="BG157" s="129" t="s">
        <v>906</v>
      </c>
      <c r="BH157" s="114" t="s">
        <v>6</v>
      </c>
      <c r="BI157" s="92"/>
      <c r="BJ157" s="91"/>
      <c r="BK157" s="91"/>
      <c r="BL157" s="91">
        <v>6.875</v>
      </c>
      <c r="BM157" s="92" t="s">
        <v>990</v>
      </c>
      <c r="BN157" s="481">
        <v>5.125</v>
      </c>
      <c r="BO157" s="498"/>
      <c r="BP157" s="136" t="s">
        <v>6</v>
      </c>
      <c r="BQ157" s="201"/>
      <c r="BR157" s="150">
        <v>4.75</v>
      </c>
      <c r="BS157" s="92"/>
      <c r="BT157" s="91" t="s">
        <v>6</v>
      </c>
      <c r="BU157" s="92"/>
      <c r="BV157" s="91">
        <v>5.75</v>
      </c>
      <c r="BW157" s="92" t="s">
        <v>1160</v>
      </c>
      <c r="BX157" s="505" t="s">
        <v>6</v>
      </c>
      <c r="BY157" s="498"/>
      <c r="BZ157" s="114"/>
      <c r="CA157" s="92"/>
      <c r="CB157" s="91">
        <v>6</v>
      </c>
      <c r="CC157" s="64"/>
      <c r="CD157" s="145" t="s">
        <v>6</v>
      </c>
      <c r="CE157" s="97"/>
      <c r="CF157" s="133" t="s">
        <v>6</v>
      </c>
      <c r="CG157" s="143" t="s">
        <v>1284</v>
      </c>
      <c r="CH157" s="91">
        <v>4.5</v>
      </c>
      <c r="CI157" s="92"/>
      <c r="CJ157" s="91">
        <v>7</v>
      </c>
      <c r="CK157" s="92" t="s">
        <v>1389</v>
      </c>
      <c r="CL157" s="150">
        <v>6.25</v>
      </c>
      <c r="CM157" s="92"/>
      <c r="CN157" s="150">
        <v>4.7</v>
      </c>
      <c r="CO157" s="92"/>
      <c r="CP157" s="91">
        <v>6</v>
      </c>
      <c r="CQ157" s="92"/>
      <c r="CR157" s="248" t="s">
        <v>6</v>
      </c>
      <c r="CS157" s="64"/>
      <c r="CT157" s="153">
        <v>6.5</v>
      </c>
      <c r="CU157" s="92" t="s">
        <v>1491</v>
      </c>
      <c r="CV157" s="114">
        <v>6</v>
      </c>
      <c r="CW157" s="92"/>
      <c r="CX157" s="92">
        <v>5</v>
      </c>
      <c r="CY157" s="92"/>
      <c r="CZ157" s="46">
        <v>4</v>
      </c>
      <c r="DA157" s="45" t="s">
        <v>2230</v>
      </c>
      <c r="DB157" s="510" t="s">
        <v>2</v>
      </c>
      <c r="DC157" s="184">
        <f t="shared" si="16"/>
        <v>28</v>
      </c>
    </row>
    <row r="158" spans="1:107" s="184" customFormat="1" ht="19" customHeight="1" x14ac:dyDescent="0.25">
      <c r="A158" s="205">
        <v>519190</v>
      </c>
      <c r="B158" s="5">
        <v>121</v>
      </c>
      <c r="C158" s="6" t="s">
        <v>230</v>
      </c>
      <c r="D158" s="29">
        <v>4</v>
      </c>
      <c r="E158" s="42" t="s">
        <v>287</v>
      </c>
      <c r="F158" s="46" t="s">
        <v>2</v>
      </c>
      <c r="G158" s="46"/>
      <c r="H158" s="186" t="s">
        <v>6</v>
      </c>
      <c r="I158" s="125"/>
      <c r="J158" s="481">
        <v>5.6</v>
      </c>
      <c r="K158" s="482" t="s">
        <v>1927</v>
      </c>
      <c r="L158" s="60" t="s">
        <v>6</v>
      </c>
      <c r="M158" s="64"/>
      <c r="N158" s="145">
        <v>2.9</v>
      </c>
      <c r="O158" s="97"/>
      <c r="P158" s="76">
        <v>1</v>
      </c>
      <c r="Q158" s="125" t="s">
        <v>396</v>
      </c>
      <c r="R158" s="180">
        <v>0.39800000000000002</v>
      </c>
      <c r="S158" s="164" t="s">
        <v>1852</v>
      </c>
      <c r="T158" s="222" t="s">
        <v>6</v>
      </c>
      <c r="U158" s="188"/>
      <c r="V158" s="79" t="s">
        <v>6</v>
      </c>
      <c r="W158" s="80"/>
      <c r="X158" s="85" t="s">
        <v>2</v>
      </c>
      <c r="Y158" s="88"/>
      <c r="Z158" s="91">
        <v>4</v>
      </c>
      <c r="AA158" s="92"/>
      <c r="AB158" s="91">
        <v>6</v>
      </c>
      <c r="AC158" s="92" t="s">
        <v>559</v>
      </c>
      <c r="AD158" s="96" t="s">
        <v>6</v>
      </c>
      <c r="AE158" s="92"/>
      <c r="AF158" s="46">
        <v>7</v>
      </c>
      <c r="AG158" s="45" t="s">
        <v>601</v>
      </c>
      <c r="AH158" s="91" t="s">
        <v>6</v>
      </c>
      <c r="AI158" s="92"/>
      <c r="AJ158" s="133" t="s">
        <v>6</v>
      </c>
      <c r="AK158" s="102"/>
      <c r="AL158" s="91">
        <v>6</v>
      </c>
      <c r="AM158" s="92" t="s">
        <v>727</v>
      </c>
      <c r="AN158" s="481">
        <v>5</v>
      </c>
      <c r="AO158" s="498"/>
      <c r="AP158" s="114">
        <v>5.5</v>
      </c>
      <c r="AQ158" s="92" t="s">
        <v>769</v>
      </c>
      <c r="AR158" s="481" t="s">
        <v>6</v>
      </c>
      <c r="AS158" s="498"/>
      <c r="AT158" s="481" t="s">
        <v>6</v>
      </c>
      <c r="AU158" s="498"/>
      <c r="AV158" s="115" t="s">
        <v>6</v>
      </c>
      <c r="AW158" s="92"/>
      <c r="AX158" s="168" t="s">
        <v>6</v>
      </c>
      <c r="AY158" s="173" t="s">
        <v>1765</v>
      </c>
      <c r="AZ158" s="91">
        <v>7</v>
      </c>
      <c r="BA158" s="64"/>
      <c r="BB158" s="119" t="s">
        <v>6</v>
      </c>
      <c r="BC158" s="92"/>
      <c r="BD158" s="124"/>
      <c r="BE158" s="125"/>
      <c r="BF158" s="130" t="s">
        <v>6</v>
      </c>
      <c r="BG158" s="129"/>
      <c r="BH158" s="114" t="s">
        <v>6</v>
      </c>
      <c r="BI158" s="92"/>
      <c r="BJ158" s="91"/>
      <c r="BK158" s="91"/>
      <c r="BL158" s="133" t="s">
        <v>6</v>
      </c>
      <c r="BM158" s="92" t="s">
        <v>991</v>
      </c>
      <c r="BN158" s="481">
        <v>5.125</v>
      </c>
      <c r="BO158" s="498"/>
      <c r="BP158" s="136" t="s">
        <v>6</v>
      </c>
      <c r="BQ158" s="201"/>
      <c r="BR158" s="150">
        <v>4.75</v>
      </c>
      <c r="BS158" s="92" t="s">
        <v>1069</v>
      </c>
      <c r="BT158" s="91" t="s">
        <v>6</v>
      </c>
      <c r="BU158" s="92"/>
      <c r="BV158" s="91">
        <v>5.75</v>
      </c>
      <c r="BW158" s="92" t="s">
        <v>1160</v>
      </c>
      <c r="BX158" s="505" t="s">
        <v>6</v>
      </c>
      <c r="BY158" s="498"/>
      <c r="BZ158" s="114"/>
      <c r="CA158" s="92"/>
      <c r="CB158" s="91">
        <v>6</v>
      </c>
      <c r="CC158" s="64"/>
      <c r="CD158" s="145" t="s">
        <v>6</v>
      </c>
      <c r="CE158" s="97" t="s">
        <v>2369</v>
      </c>
      <c r="CF158" s="91" t="s">
        <v>6</v>
      </c>
      <c r="CG158" s="143"/>
      <c r="CH158" s="91">
        <v>4.5</v>
      </c>
      <c r="CI158" s="92"/>
      <c r="CJ158" s="91" t="s">
        <v>6</v>
      </c>
      <c r="CK158" s="92" t="s">
        <v>1390</v>
      </c>
      <c r="CL158" s="150">
        <v>6.25</v>
      </c>
      <c r="CM158" s="92"/>
      <c r="CN158" s="150">
        <v>4.7</v>
      </c>
      <c r="CO158" s="92"/>
      <c r="CP158" s="91" t="s">
        <v>6</v>
      </c>
      <c r="CQ158" s="92" t="s">
        <v>1474</v>
      </c>
      <c r="CR158" s="248" t="s">
        <v>6</v>
      </c>
      <c r="CS158" s="64"/>
      <c r="CT158" s="153">
        <v>6.5</v>
      </c>
      <c r="CU158" s="92" t="s">
        <v>1491</v>
      </c>
      <c r="CV158" s="114">
        <v>6</v>
      </c>
      <c r="CW158" s="92"/>
      <c r="CX158" s="92">
        <v>5</v>
      </c>
      <c r="CY158" s="92" t="s">
        <v>2333</v>
      </c>
      <c r="CZ158" s="46">
        <v>4</v>
      </c>
      <c r="DA158" s="45" t="s">
        <v>2229</v>
      </c>
      <c r="DB158" s="510" t="s">
        <v>2</v>
      </c>
      <c r="DC158" s="184">
        <f t="shared" si="16"/>
        <v>23</v>
      </c>
    </row>
    <row r="159" spans="1:107" s="184" customFormat="1" ht="19" customHeight="1" x14ac:dyDescent="0.25">
      <c r="A159" s="205">
        <v>518210</v>
      </c>
      <c r="B159" s="5">
        <v>122</v>
      </c>
      <c r="C159" s="13" t="s">
        <v>231</v>
      </c>
      <c r="D159" s="43"/>
      <c r="E159" s="27" t="s">
        <v>288</v>
      </c>
      <c r="F159" s="46" t="s">
        <v>2</v>
      </c>
      <c r="G159" s="46"/>
      <c r="H159" s="186" t="s">
        <v>6</v>
      </c>
      <c r="I159" s="125" t="s">
        <v>1664</v>
      </c>
      <c r="J159" s="481" t="s">
        <v>2</v>
      </c>
      <c r="K159" s="482"/>
      <c r="L159" s="60" t="s">
        <v>6</v>
      </c>
      <c r="M159" s="64"/>
      <c r="N159" s="145"/>
      <c r="O159" s="97" t="s">
        <v>2355</v>
      </c>
      <c r="P159" s="76">
        <v>1</v>
      </c>
      <c r="Q159" s="125" t="s">
        <v>396</v>
      </c>
      <c r="R159" s="180">
        <v>0.39800000000000002</v>
      </c>
      <c r="S159" s="164" t="s">
        <v>1852</v>
      </c>
      <c r="T159" s="203" t="s">
        <v>6</v>
      </c>
      <c r="U159" s="188"/>
      <c r="V159" s="79">
        <v>7.44</v>
      </c>
      <c r="W159" s="80" t="s">
        <v>431</v>
      </c>
      <c r="X159" s="85"/>
      <c r="Y159" s="88"/>
      <c r="Z159" s="91"/>
      <c r="AA159" s="92"/>
      <c r="AB159" s="91" t="s">
        <v>6</v>
      </c>
      <c r="AC159" s="92"/>
      <c r="AD159" s="96" t="s">
        <v>6</v>
      </c>
      <c r="AE159" s="92"/>
      <c r="AF159" s="46" t="s">
        <v>6</v>
      </c>
      <c r="AG159" s="45"/>
      <c r="AH159" s="259" t="s">
        <v>6</v>
      </c>
      <c r="AI159" s="92"/>
      <c r="AJ159" s="133" t="s">
        <v>6</v>
      </c>
      <c r="AK159" s="102"/>
      <c r="AL159" s="91" t="s">
        <v>295</v>
      </c>
      <c r="AM159" s="92" t="s">
        <v>728</v>
      </c>
      <c r="AN159" s="481" t="s">
        <v>2</v>
      </c>
      <c r="AO159" s="498"/>
      <c r="AP159" s="276" t="s">
        <v>6</v>
      </c>
      <c r="AQ159" s="272"/>
      <c r="AR159" s="481"/>
      <c r="AS159" s="498"/>
      <c r="AT159" s="481"/>
      <c r="AU159" s="498"/>
      <c r="AV159" s="115" t="s">
        <v>6</v>
      </c>
      <c r="AW159" s="92"/>
      <c r="AX159" s="168">
        <v>6.875</v>
      </c>
      <c r="AY159" s="64"/>
      <c r="AZ159" s="259">
        <v>7</v>
      </c>
      <c r="BA159" s="211"/>
      <c r="BB159" s="119" t="s">
        <v>6</v>
      </c>
      <c r="BC159" s="92"/>
      <c r="BD159" s="124"/>
      <c r="BE159" s="125"/>
      <c r="BF159" s="261">
        <v>5.5</v>
      </c>
      <c r="BG159" s="129" t="s">
        <v>906</v>
      </c>
      <c r="BH159" s="114" t="s">
        <v>6</v>
      </c>
      <c r="BI159" s="92"/>
      <c r="BJ159" s="91"/>
      <c r="BK159" s="91"/>
      <c r="BL159" s="91" t="s">
        <v>6</v>
      </c>
      <c r="BM159" s="92" t="s">
        <v>992</v>
      </c>
      <c r="BN159" s="481" t="s">
        <v>2</v>
      </c>
      <c r="BO159" s="498"/>
      <c r="BP159" s="220" t="s">
        <v>6</v>
      </c>
      <c r="BQ159" s="201"/>
      <c r="BR159" s="150">
        <v>4.75</v>
      </c>
      <c r="BS159" s="92" t="s">
        <v>1070</v>
      </c>
      <c r="BT159" s="91" t="s">
        <v>6</v>
      </c>
      <c r="BU159" s="92"/>
      <c r="BV159" s="91">
        <v>5.75</v>
      </c>
      <c r="BW159" s="92" t="s">
        <v>1160</v>
      </c>
      <c r="BX159" s="505" t="s">
        <v>2</v>
      </c>
      <c r="BY159" s="498"/>
      <c r="BZ159" s="114"/>
      <c r="CA159" s="92"/>
      <c r="CB159" s="91">
        <v>6</v>
      </c>
      <c r="CC159" s="64"/>
      <c r="CD159" s="145" t="s">
        <v>6</v>
      </c>
      <c r="CE159" s="97"/>
      <c r="CF159" s="91">
        <v>6</v>
      </c>
      <c r="CG159" s="143" t="s">
        <v>1285</v>
      </c>
      <c r="CH159" s="91">
        <v>4.5</v>
      </c>
      <c r="CI159" s="105" t="s">
        <v>1345</v>
      </c>
      <c r="CJ159" s="91">
        <v>7</v>
      </c>
      <c r="CK159" s="92" t="s">
        <v>1389</v>
      </c>
      <c r="CL159" s="221">
        <v>6.25</v>
      </c>
      <c r="CM159" s="211"/>
      <c r="CN159" s="150"/>
      <c r="CO159" s="92"/>
      <c r="CP159" s="91">
        <v>6</v>
      </c>
      <c r="CQ159" s="92"/>
      <c r="CR159" s="248" t="s">
        <v>6</v>
      </c>
      <c r="CS159" s="211" t="s">
        <v>1588</v>
      </c>
      <c r="CT159" s="153">
        <v>6.5</v>
      </c>
      <c r="CU159" s="92" t="s">
        <v>1491</v>
      </c>
      <c r="CV159" s="114" t="s">
        <v>2</v>
      </c>
      <c r="CW159" s="92"/>
      <c r="CX159" s="92">
        <v>5</v>
      </c>
      <c r="CY159" s="92" t="s">
        <v>2334</v>
      </c>
      <c r="CZ159" s="46" t="s">
        <v>6</v>
      </c>
      <c r="DA159" s="45" t="s">
        <v>2231</v>
      </c>
      <c r="DB159" s="510" t="s">
        <v>2</v>
      </c>
      <c r="DC159" s="184">
        <f t="shared" si="16"/>
        <v>16</v>
      </c>
    </row>
    <row r="160" spans="1:107" s="184" customFormat="1" ht="19" customHeight="1" x14ac:dyDescent="0.25">
      <c r="A160" s="205">
        <v>518210</v>
      </c>
      <c r="B160" s="5">
        <v>123</v>
      </c>
      <c r="C160" s="13" t="s">
        <v>232</v>
      </c>
      <c r="D160" s="43"/>
      <c r="E160" s="27" t="s">
        <v>288</v>
      </c>
      <c r="F160" s="46" t="s">
        <v>2</v>
      </c>
      <c r="G160" s="46"/>
      <c r="H160" s="186" t="s">
        <v>6</v>
      </c>
      <c r="I160" s="125" t="s">
        <v>1664</v>
      </c>
      <c r="J160" s="481" t="s">
        <v>2</v>
      </c>
      <c r="K160" s="482"/>
      <c r="L160" s="60" t="s">
        <v>6</v>
      </c>
      <c r="M160" s="64"/>
      <c r="N160" s="145"/>
      <c r="O160" s="97" t="s">
        <v>2355</v>
      </c>
      <c r="P160" s="76">
        <v>1</v>
      </c>
      <c r="Q160" s="125" t="s">
        <v>396</v>
      </c>
      <c r="R160" s="180">
        <v>0.39800000000000002</v>
      </c>
      <c r="S160" s="164" t="s">
        <v>1852</v>
      </c>
      <c r="T160" s="222">
        <v>10</v>
      </c>
      <c r="U160" s="188" t="s">
        <v>1831</v>
      </c>
      <c r="V160" s="79">
        <v>7.44</v>
      </c>
      <c r="W160" s="80" t="s">
        <v>431</v>
      </c>
      <c r="X160" s="85"/>
      <c r="Y160" s="88"/>
      <c r="Z160" s="91"/>
      <c r="AA160" s="92"/>
      <c r="AB160" s="91" t="s">
        <v>6</v>
      </c>
      <c r="AC160" s="92"/>
      <c r="AD160" s="96" t="s">
        <v>6</v>
      </c>
      <c r="AE160" s="92"/>
      <c r="AF160" s="46" t="s">
        <v>6</v>
      </c>
      <c r="AG160" s="45"/>
      <c r="AH160" s="259">
        <v>6</v>
      </c>
      <c r="AI160" s="92"/>
      <c r="AJ160" s="133" t="s">
        <v>6</v>
      </c>
      <c r="AK160" s="102"/>
      <c r="AL160" s="91" t="s">
        <v>295</v>
      </c>
      <c r="AM160" s="92" t="s">
        <v>729</v>
      </c>
      <c r="AN160" s="481" t="s">
        <v>2</v>
      </c>
      <c r="AO160" s="498"/>
      <c r="AP160" s="276" t="s">
        <v>6</v>
      </c>
      <c r="AQ160" s="272"/>
      <c r="AR160" s="481"/>
      <c r="AS160" s="498"/>
      <c r="AT160" s="481"/>
      <c r="AU160" s="498"/>
      <c r="AV160" s="115" t="s">
        <v>6</v>
      </c>
      <c r="AW160" s="92"/>
      <c r="AX160" s="168">
        <v>6.875</v>
      </c>
      <c r="AY160" s="64"/>
      <c r="AZ160" s="259">
        <v>7</v>
      </c>
      <c r="BA160" s="64"/>
      <c r="BB160" s="119" t="s">
        <v>6</v>
      </c>
      <c r="BC160" s="92"/>
      <c r="BD160" s="124"/>
      <c r="BE160" s="125"/>
      <c r="BF160" s="261">
        <v>5.5</v>
      </c>
      <c r="BG160" s="129" t="s">
        <v>906</v>
      </c>
      <c r="BH160" s="114" t="s">
        <v>6</v>
      </c>
      <c r="BI160" s="92"/>
      <c r="BJ160" s="91"/>
      <c r="BK160" s="91"/>
      <c r="BL160" s="91" t="s">
        <v>6</v>
      </c>
      <c r="BM160" s="92" t="s">
        <v>992</v>
      </c>
      <c r="BN160" s="481" t="s">
        <v>2</v>
      </c>
      <c r="BO160" s="498"/>
      <c r="BP160" s="220" t="s">
        <v>6</v>
      </c>
      <c r="BQ160" s="201"/>
      <c r="BR160" s="91" t="s">
        <v>1071</v>
      </c>
      <c r="BS160" s="92" t="s">
        <v>1072</v>
      </c>
      <c r="BT160" s="91" t="s">
        <v>6</v>
      </c>
      <c r="BU160" s="92"/>
      <c r="BV160" s="91">
        <v>5.75</v>
      </c>
      <c r="BW160" s="92" t="s">
        <v>1160</v>
      </c>
      <c r="BX160" s="505" t="s">
        <v>2</v>
      </c>
      <c r="BY160" s="498"/>
      <c r="BZ160" s="114"/>
      <c r="CA160" s="92"/>
      <c r="CB160" s="91">
        <v>6</v>
      </c>
      <c r="CC160" s="64"/>
      <c r="CD160" s="145" t="s">
        <v>6</v>
      </c>
      <c r="CE160" s="97"/>
      <c r="CF160" s="91">
        <v>6</v>
      </c>
      <c r="CG160" s="143" t="s">
        <v>1285</v>
      </c>
      <c r="CH160" s="91">
        <v>4.5</v>
      </c>
      <c r="CI160" s="105" t="s">
        <v>1345</v>
      </c>
      <c r="CJ160" s="91">
        <v>7</v>
      </c>
      <c r="CK160" s="92" t="s">
        <v>1389</v>
      </c>
      <c r="CL160" s="221">
        <v>6.25</v>
      </c>
      <c r="CM160" s="258"/>
      <c r="CN160" s="150"/>
      <c r="CO160" s="92"/>
      <c r="CP160" s="91">
        <v>6</v>
      </c>
      <c r="CQ160" s="92"/>
      <c r="CR160" s="248" t="s">
        <v>6</v>
      </c>
      <c r="CS160" s="64"/>
      <c r="CT160" s="153">
        <v>6.5</v>
      </c>
      <c r="CU160" s="92" t="s">
        <v>1491</v>
      </c>
      <c r="CV160" s="114" t="s">
        <v>2</v>
      </c>
      <c r="CW160" s="92"/>
      <c r="CX160" s="92">
        <v>5</v>
      </c>
      <c r="CY160" s="92" t="s">
        <v>2334</v>
      </c>
      <c r="CZ160" s="46" t="s">
        <v>6</v>
      </c>
      <c r="DA160" s="45" t="s">
        <v>2231</v>
      </c>
      <c r="DB160" s="510" t="s">
        <v>2</v>
      </c>
      <c r="DC160" s="184">
        <f t="shared" si="16"/>
        <v>17</v>
      </c>
    </row>
    <row r="161" spans="1:107" s="184" customFormat="1" ht="19" customHeight="1" x14ac:dyDescent="0.25">
      <c r="A161" s="205"/>
      <c r="B161" s="9"/>
      <c r="C161" s="10"/>
      <c r="D161" s="29"/>
      <c r="E161" s="27"/>
      <c r="F161" s="46"/>
      <c r="G161" s="46"/>
      <c r="H161" s="186"/>
      <c r="I161" s="125"/>
      <c r="J161" s="481"/>
      <c r="K161" s="482"/>
      <c r="L161" s="60"/>
      <c r="M161" s="64"/>
      <c r="N161" s="145"/>
      <c r="O161" s="97"/>
      <c r="P161" s="76"/>
      <c r="Q161" s="125"/>
      <c r="R161" s="181"/>
      <c r="S161" s="88"/>
      <c r="T161" s="203"/>
      <c r="U161" s="188"/>
      <c r="V161" s="79"/>
      <c r="W161" s="80"/>
      <c r="X161" s="85"/>
      <c r="Y161" s="88"/>
      <c r="Z161" s="91"/>
      <c r="AA161" s="92"/>
      <c r="AB161" s="91"/>
      <c r="AC161" s="92"/>
      <c r="AD161" s="96" t="s">
        <v>2</v>
      </c>
      <c r="AE161" s="92"/>
      <c r="AF161" s="46"/>
      <c r="AG161" s="45"/>
      <c r="AH161" s="91"/>
      <c r="AI161" s="92"/>
      <c r="AJ161" s="133"/>
      <c r="AK161" s="102"/>
      <c r="AL161" s="91"/>
      <c r="AM161" s="92"/>
      <c r="AN161" s="481"/>
      <c r="AO161" s="498"/>
      <c r="AP161" s="114"/>
      <c r="AQ161" s="92"/>
      <c r="AR161" s="481"/>
      <c r="AS161" s="498"/>
      <c r="AT161" s="481"/>
      <c r="AU161" s="498"/>
      <c r="AV161" s="115"/>
      <c r="AW161" s="92"/>
      <c r="AX161" s="168"/>
      <c r="AY161" s="64"/>
      <c r="AZ161" s="91"/>
      <c r="BA161" s="64"/>
      <c r="BB161" s="119"/>
      <c r="BC161" s="92"/>
      <c r="BD161" s="124"/>
      <c r="BE161" s="125"/>
      <c r="BF161" s="130"/>
      <c r="BG161" s="92"/>
      <c r="BH161" s="114"/>
      <c r="BI161" s="92"/>
      <c r="BJ161" s="91"/>
      <c r="BK161" s="91"/>
      <c r="BL161" s="91"/>
      <c r="BM161" s="92"/>
      <c r="BN161" s="481"/>
      <c r="BO161" s="498"/>
      <c r="BP161" s="136"/>
      <c r="BQ161" s="201"/>
      <c r="BR161" s="91"/>
      <c r="BS161" s="92"/>
      <c r="BT161" s="91"/>
      <c r="BU161" s="92"/>
      <c r="BV161" s="91"/>
      <c r="BW161" s="92"/>
      <c r="BX161" s="505"/>
      <c r="BY161" s="498"/>
      <c r="BZ161" s="114"/>
      <c r="CA161" s="92"/>
      <c r="CB161" s="91"/>
      <c r="CC161" s="92"/>
      <c r="CD161" s="145"/>
      <c r="CE161" s="97"/>
      <c r="CF161" s="91"/>
      <c r="CG161" s="143"/>
      <c r="CH161" s="91"/>
      <c r="CI161" s="92"/>
      <c r="CJ161" s="91"/>
      <c r="CK161" s="92"/>
      <c r="CL161" s="150"/>
      <c r="CM161" s="92"/>
      <c r="CN161" s="150"/>
      <c r="CO161" s="92"/>
      <c r="CP161" s="91"/>
      <c r="CQ161" s="92"/>
      <c r="CR161" s="133"/>
      <c r="CS161" s="64"/>
      <c r="CT161" s="114"/>
      <c r="CU161" s="92"/>
      <c r="CV161" s="114"/>
      <c r="CW161" s="92"/>
      <c r="CX161" s="92"/>
      <c r="CY161" s="92"/>
      <c r="CZ161" s="46"/>
      <c r="DA161" s="45"/>
    </row>
    <row r="162" spans="1:107" s="25" customFormat="1" ht="19" customHeight="1" x14ac:dyDescent="0.25">
      <c r="A162" s="377"/>
      <c r="B162" s="379"/>
      <c r="C162" s="344" t="s">
        <v>127</v>
      </c>
      <c r="D162" s="345" t="s">
        <v>296</v>
      </c>
      <c r="E162" s="346"/>
      <c r="F162" s="151" t="s">
        <v>296</v>
      </c>
      <c r="G162" s="151"/>
      <c r="H162" s="151" t="s">
        <v>296</v>
      </c>
      <c r="I162" s="353"/>
      <c r="J162" s="485" t="s">
        <v>296</v>
      </c>
      <c r="K162" s="484"/>
      <c r="L162" s="378" t="s">
        <v>296</v>
      </c>
      <c r="M162" s="366"/>
      <c r="N162" s="375" t="s">
        <v>296</v>
      </c>
      <c r="O162" s="169"/>
      <c r="P162" s="456" t="s">
        <v>296</v>
      </c>
      <c r="Q162" s="353"/>
      <c r="R162" s="352" t="s">
        <v>296</v>
      </c>
      <c r="S162" s="349"/>
      <c r="T162" s="352" t="s">
        <v>296</v>
      </c>
      <c r="U162" s="356"/>
      <c r="V162" s="456" t="s">
        <v>296</v>
      </c>
      <c r="W162" s="358"/>
      <c r="X162" s="352" t="s">
        <v>296</v>
      </c>
      <c r="Y162" s="349"/>
      <c r="Z162" s="352" t="s">
        <v>296</v>
      </c>
      <c r="AA162" s="142"/>
      <c r="AB162" s="352" t="s">
        <v>296</v>
      </c>
      <c r="AC162" s="142"/>
      <c r="AD162" s="361" t="s">
        <v>296</v>
      </c>
      <c r="AE162" s="142"/>
      <c r="AF162" s="361" t="s">
        <v>296</v>
      </c>
      <c r="AG162" s="55"/>
      <c r="AH162" s="361" t="s">
        <v>296</v>
      </c>
      <c r="AI162" s="142"/>
      <c r="AJ162" s="361" t="s">
        <v>296</v>
      </c>
      <c r="AK162" s="104"/>
      <c r="AL162" s="359" t="s">
        <v>296</v>
      </c>
      <c r="AM162" s="142"/>
      <c r="AN162" s="501" t="s">
        <v>296</v>
      </c>
      <c r="AO162" s="497"/>
      <c r="AP162" s="361" t="s">
        <v>296</v>
      </c>
      <c r="AQ162" s="142"/>
      <c r="AR162" s="485" t="s">
        <v>296</v>
      </c>
      <c r="AS162" s="497"/>
      <c r="AT162" s="485" t="s">
        <v>296</v>
      </c>
      <c r="AU162" s="497"/>
      <c r="AV162" s="361" t="s">
        <v>296</v>
      </c>
      <c r="AW162" s="142"/>
      <c r="AX162" s="361" t="s">
        <v>296</v>
      </c>
      <c r="AY162" s="366"/>
      <c r="AZ162" s="359" t="s">
        <v>296</v>
      </c>
      <c r="BA162" s="366"/>
      <c r="BB162" s="361" t="s">
        <v>296</v>
      </c>
      <c r="BC162" s="142"/>
      <c r="BD162" s="359" t="s">
        <v>296</v>
      </c>
      <c r="BE162" s="353"/>
      <c r="BF162" s="359" t="s">
        <v>296</v>
      </c>
      <c r="BG162" s="142"/>
      <c r="BH162" s="361" t="s">
        <v>296</v>
      </c>
      <c r="BI162" s="142"/>
      <c r="BJ162" s="359" t="s">
        <v>296</v>
      </c>
      <c r="BK162" s="360"/>
      <c r="BL162" s="361" t="s">
        <v>296</v>
      </c>
      <c r="BM162" s="142"/>
      <c r="BN162" s="501" t="s">
        <v>296</v>
      </c>
      <c r="BO162" s="497"/>
      <c r="BP162" s="361" t="s">
        <v>296</v>
      </c>
      <c r="BQ162" s="373"/>
      <c r="BR162" s="359" t="s">
        <v>296</v>
      </c>
      <c r="BS162" s="142"/>
      <c r="BT162" s="361" t="s">
        <v>296</v>
      </c>
      <c r="BU162" s="142"/>
      <c r="BV162" s="359" t="s">
        <v>296</v>
      </c>
      <c r="BW162" s="142"/>
      <c r="BX162" s="485" t="s">
        <v>296</v>
      </c>
      <c r="BY162" s="497"/>
      <c r="BZ162" s="361" t="s">
        <v>296</v>
      </c>
      <c r="CA162" s="142"/>
      <c r="CB162" s="361" t="s">
        <v>296</v>
      </c>
      <c r="CC162" s="142"/>
      <c r="CD162" s="359" t="s">
        <v>296</v>
      </c>
      <c r="CE162" s="169"/>
      <c r="CF162" s="361" t="s">
        <v>296</v>
      </c>
      <c r="CG162" s="351"/>
      <c r="CH162" s="361" t="s">
        <v>296</v>
      </c>
      <c r="CI162" s="142"/>
      <c r="CJ162" s="361" t="s">
        <v>296</v>
      </c>
      <c r="CK162" s="142"/>
      <c r="CL162" s="359" t="s">
        <v>296</v>
      </c>
      <c r="CM162" s="142"/>
      <c r="CN162" s="359" t="s">
        <v>296</v>
      </c>
      <c r="CO162" s="142"/>
      <c r="CP162" s="361" t="s">
        <v>296</v>
      </c>
      <c r="CQ162" s="142"/>
      <c r="CR162" s="361" t="s">
        <v>296</v>
      </c>
      <c r="CS162" s="366"/>
      <c r="CT162" s="361" t="s">
        <v>296</v>
      </c>
      <c r="CU162" s="142"/>
      <c r="CV162" s="359" t="s">
        <v>296</v>
      </c>
      <c r="CW162" s="142"/>
      <c r="CX162" s="359" t="s">
        <v>296</v>
      </c>
      <c r="CY162" s="142"/>
      <c r="CZ162" s="359" t="s">
        <v>296</v>
      </c>
      <c r="DA162" s="55"/>
    </row>
    <row r="163" spans="1:107" s="184" customFormat="1" ht="19" customHeight="1" x14ac:dyDescent="0.25">
      <c r="A163" s="205">
        <v>811192</v>
      </c>
      <c r="B163" s="5">
        <v>124</v>
      </c>
      <c r="C163" s="6" t="s">
        <v>128</v>
      </c>
      <c r="D163" s="29" t="s">
        <v>6</v>
      </c>
      <c r="E163" s="27"/>
      <c r="F163" s="46"/>
      <c r="G163" s="46"/>
      <c r="H163" s="186">
        <v>6.5</v>
      </c>
      <c r="I163" s="209" t="s">
        <v>1665</v>
      </c>
      <c r="J163" s="481" t="s">
        <v>6</v>
      </c>
      <c r="K163" s="482"/>
      <c r="L163" s="60" t="s">
        <v>6</v>
      </c>
      <c r="M163" s="64" t="s">
        <v>2</v>
      </c>
      <c r="N163" s="145" t="s">
        <v>6</v>
      </c>
      <c r="O163" s="97"/>
      <c r="P163" s="213">
        <v>6.35</v>
      </c>
      <c r="Q163" s="125"/>
      <c r="R163" s="214">
        <v>0.39800000000000002</v>
      </c>
      <c r="S163" s="209" t="s">
        <v>1852</v>
      </c>
      <c r="T163" s="203">
        <v>5.75</v>
      </c>
      <c r="U163" s="188" t="s">
        <v>1832</v>
      </c>
      <c r="V163" s="144">
        <v>6</v>
      </c>
      <c r="W163" s="80" t="s">
        <v>449</v>
      </c>
      <c r="X163" s="85" t="s">
        <v>6</v>
      </c>
      <c r="Y163" s="88" t="s">
        <v>477</v>
      </c>
      <c r="Z163" s="91">
        <v>4</v>
      </c>
      <c r="AA163" s="92"/>
      <c r="AB163" s="91" t="s">
        <v>6</v>
      </c>
      <c r="AC163" s="92"/>
      <c r="AD163" s="96" t="s">
        <v>6</v>
      </c>
      <c r="AE163" s="92"/>
      <c r="AF163" s="46" t="s">
        <v>6</v>
      </c>
      <c r="AG163" s="45"/>
      <c r="AH163" s="91">
        <v>6</v>
      </c>
      <c r="AI163" s="92" t="s">
        <v>2</v>
      </c>
      <c r="AJ163" s="133">
        <v>6.5</v>
      </c>
      <c r="AK163" s="102" t="s">
        <v>668</v>
      </c>
      <c r="AL163" s="91" t="s">
        <v>6</v>
      </c>
      <c r="AM163" s="92"/>
      <c r="AN163" s="481" t="s">
        <v>6</v>
      </c>
      <c r="AO163" s="498" t="s">
        <v>1986</v>
      </c>
      <c r="AP163" s="114" t="s">
        <v>6</v>
      </c>
      <c r="AQ163" s="92" t="s">
        <v>770</v>
      </c>
      <c r="AR163" s="481" t="s">
        <v>6</v>
      </c>
      <c r="AS163" s="498"/>
      <c r="AT163" s="481" t="s">
        <v>6</v>
      </c>
      <c r="AU163" s="498"/>
      <c r="AV163" s="115" t="s">
        <v>6</v>
      </c>
      <c r="AW163" s="91"/>
      <c r="AX163" s="168">
        <v>6.875</v>
      </c>
      <c r="AY163" s="64"/>
      <c r="AZ163" s="91">
        <v>7</v>
      </c>
      <c r="BA163" s="218" t="s">
        <v>1713</v>
      </c>
      <c r="BB163" s="119" t="s">
        <v>6</v>
      </c>
      <c r="BC163" s="91"/>
      <c r="BD163" s="124"/>
      <c r="BE163" s="125"/>
      <c r="BF163" s="130">
        <v>5.5</v>
      </c>
      <c r="BG163" s="92" t="s">
        <v>907</v>
      </c>
      <c r="BH163" s="114" t="s">
        <v>6</v>
      </c>
      <c r="BI163" s="92" t="s">
        <v>2</v>
      </c>
      <c r="BJ163" s="91" t="s">
        <v>2</v>
      </c>
      <c r="BK163" s="91"/>
      <c r="BL163" s="91">
        <v>6.875</v>
      </c>
      <c r="BM163" s="91"/>
      <c r="BN163" s="481">
        <v>5.125</v>
      </c>
      <c r="BO163" s="498"/>
      <c r="BP163" s="136">
        <v>4</v>
      </c>
      <c r="BQ163" s="201" t="s">
        <v>1032</v>
      </c>
      <c r="BR163" s="150">
        <v>4.75</v>
      </c>
      <c r="BS163" s="92" t="s">
        <v>1073</v>
      </c>
      <c r="BT163" s="91" t="s">
        <v>6</v>
      </c>
      <c r="BU163" s="92" t="s">
        <v>1103</v>
      </c>
      <c r="BV163" s="144">
        <v>5.75</v>
      </c>
      <c r="BW163" s="92" t="s">
        <v>1161</v>
      </c>
      <c r="BX163" s="505" t="s">
        <v>6</v>
      </c>
      <c r="BY163" s="498"/>
      <c r="BZ163" s="114"/>
      <c r="CA163" s="92"/>
      <c r="CB163" s="91">
        <v>6</v>
      </c>
      <c r="CC163" s="91"/>
      <c r="CD163" s="145" t="s">
        <v>6</v>
      </c>
      <c r="CE163" s="97" t="s">
        <v>2</v>
      </c>
      <c r="CF163" s="91" t="s">
        <v>6</v>
      </c>
      <c r="CG163" s="143"/>
      <c r="CH163" s="91">
        <v>4.5</v>
      </c>
      <c r="CI163" s="92"/>
      <c r="CJ163" s="91">
        <v>7</v>
      </c>
      <c r="CK163" s="140" t="s">
        <v>1391</v>
      </c>
      <c r="CL163" s="150" t="s">
        <v>6</v>
      </c>
      <c r="CM163" s="92" t="s">
        <v>2</v>
      </c>
      <c r="CN163" s="150">
        <v>4.7</v>
      </c>
      <c r="CO163" s="91"/>
      <c r="CP163" s="91" t="s">
        <v>6</v>
      </c>
      <c r="CQ163" s="91"/>
      <c r="CR163" s="133" t="s">
        <v>6</v>
      </c>
      <c r="CS163" s="133"/>
      <c r="CT163" s="114">
        <v>6.5</v>
      </c>
      <c r="CU163" s="92" t="s">
        <v>1491</v>
      </c>
      <c r="CV163" s="114">
        <v>6</v>
      </c>
      <c r="CW163" s="92"/>
      <c r="CX163" s="92">
        <v>5</v>
      </c>
      <c r="CY163" s="92" t="s">
        <v>2</v>
      </c>
      <c r="CZ163" s="46">
        <v>4</v>
      </c>
      <c r="DA163" s="45" t="s">
        <v>2232</v>
      </c>
      <c r="DB163" s="510" t="s">
        <v>2</v>
      </c>
      <c r="DC163" s="184">
        <f t="shared" ref="DC163:DC167" si="17">COUNT(D163:CZ163)</f>
        <v>24</v>
      </c>
    </row>
    <row r="164" spans="1:107" s="184" customFormat="1" ht="19" customHeight="1" x14ac:dyDescent="0.25">
      <c r="A164" s="205">
        <v>488410</v>
      </c>
      <c r="B164" s="5">
        <v>125</v>
      </c>
      <c r="C164" s="6" t="s">
        <v>129</v>
      </c>
      <c r="D164" s="29" t="s">
        <v>6</v>
      </c>
      <c r="E164" s="27"/>
      <c r="F164" s="46"/>
      <c r="G164" s="46"/>
      <c r="H164" s="186">
        <v>6.5</v>
      </c>
      <c r="I164" s="125" t="s">
        <v>1666</v>
      </c>
      <c r="J164" s="481" t="s">
        <v>6</v>
      </c>
      <c r="K164" s="482" t="s">
        <v>1928</v>
      </c>
      <c r="L164" s="60" t="s">
        <v>6</v>
      </c>
      <c r="M164" s="64"/>
      <c r="N164" s="145" t="s">
        <v>6</v>
      </c>
      <c r="O164" s="97"/>
      <c r="P164" s="213">
        <v>6.35</v>
      </c>
      <c r="Q164" s="125"/>
      <c r="R164" s="214">
        <v>0.39800000000000002</v>
      </c>
      <c r="S164" s="209" t="s">
        <v>1852</v>
      </c>
      <c r="T164" s="203" t="s">
        <v>6</v>
      </c>
      <c r="U164" s="188" t="s">
        <v>1814</v>
      </c>
      <c r="V164" s="144" t="s">
        <v>6</v>
      </c>
      <c r="W164" s="80"/>
      <c r="X164" s="85" t="s">
        <v>6</v>
      </c>
      <c r="Y164" s="88" t="s">
        <v>477</v>
      </c>
      <c r="Z164" s="91">
        <v>4</v>
      </c>
      <c r="AA164" s="92"/>
      <c r="AB164" s="91" t="s">
        <v>6</v>
      </c>
      <c r="AC164" s="92"/>
      <c r="AD164" s="96" t="s">
        <v>6</v>
      </c>
      <c r="AE164" s="92"/>
      <c r="AF164" s="46" t="s">
        <v>6</v>
      </c>
      <c r="AG164" s="45"/>
      <c r="AH164" s="91">
        <v>6</v>
      </c>
      <c r="AI164" s="92"/>
      <c r="AJ164" s="133">
        <v>6.5</v>
      </c>
      <c r="AK164" s="102" t="s">
        <v>688</v>
      </c>
      <c r="AL164" s="91" t="s">
        <v>6</v>
      </c>
      <c r="AM164" s="92"/>
      <c r="AN164" s="481" t="s">
        <v>6</v>
      </c>
      <c r="AO164" s="498" t="s">
        <v>1987</v>
      </c>
      <c r="AP164" s="114" t="s">
        <v>6</v>
      </c>
      <c r="AQ164" s="92"/>
      <c r="AR164" s="481" t="s">
        <v>6</v>
      </c>
      <c r="AS164" s="498"/>
      <c r="AT164" s="481" t="s">
        <v>6</v>
      </c>
      <c r="AU164" s="498"/>
      <c r="AV164" s="115" t="s">
        <v>6</v>
      </c>
      <c r="AW164" s="91"/>
      <c r="AX164" s="168">
        <v>6.875</v>
      </c>
      <c r="AY164" s="64"/>
      <c r="AZ164" s="91" t="s">
        <v>6</v>
      </c>
      <c r="BA164" s="64" t="s">
        <v>1714</v>
      </c>
      <c r="BB164" s="119" t="s">
        <v>6</v>
      </c>
      <c r="BC164" s="91"/>
      <c r="BD164" s="124"/>
      <c r="BE164" s="125"/>
      <c r="BF164" s="130">
        <v>5.5</v>
      </c>
      <c r="BG164" s="92" t="s">
        <v>907</v>
      </c>
      <c r="BH164" s="114" t="s">
        <v>6</v>
      </c>
      <c r="BI164" s="91"/>
      <c r="BJ164" s="91"/>
      <c r="BK164" s="91"/>
      <c r="BL164" s="91">
        <v>6.875</v>
      </c>
      <c r="BM164" s="92" t="s">
        <v>993</v>
      </c>
      <c r="BN164" s="481">
        <v>5.125</v>
      </c>
      <c r="BO164" s="498"/>
      <c r="BP164" s="136">
        <v>4</v>
      </c>
      <c r="BQ164" s="201"/>
      <c r="BR164" s="133" t="s">
        <v>6</v>
      </c>
      <c r="BS164" s="92" t="s">
        <v>1074</v>
      </c>
      <c r="BT164" s="91" t="s">
        <v>6</v>
      </c>
      <c r="BU164" s="92" t="s">
        <v>1103</v>
      </c>
      <c r="BV164" s="79">
        <v>5.75</v>
      </c>
      <c r="BW164" s="92" t="s">
        <v>1162</v>
      </c>
      <c r="BX164" s="505" t="s">
        <v>6</v>
      </c>
      <c r="BY164" s="498"/>
      <c r="BZ164" s="114"/>
      <c r="CA164" s="92"/>
      <c r="CB164" s="91">
        <v>6</v>
      </c>
      <c r="CC164" s="92" t="s">
        <v>1220</v>
      </c>
      <c r="CD164" s="145" t="s">
        <v>6</v>
      </c>
      <c r="CE164" s="97"/>
      <c r="CF164" s="91" t="s">
        <v>6</v>
      </c>
      <c r="CG164" s="143"/>
      <c r="CH164" s="91">
        <v>4.5</v>
      </c>
      <c r="CI164" s="92"/>
      <c r="CJ164" s="91">
        <v>7</v>
      </c>
      <c r="CK164" s="143" t="s">
        <v>1392</v>
      </c>
      <c r="CL164" s="150" t="s">
        <v>6</v>
      </c>
      <c r="CM164" s="92"/>
      <c r="CN164" s="150">
        <v>4.7</v>
      </c>
      <c r="CO164" s="92" t="s">
        <v>1629</v>
      </c>
      <c r="CP164" s="91" t="s">
        <v>6</v>
      </c>
      <c r="CQ164" s="91"/>
      <c r="CR164" s="133" t="s">
        <v>6</v>
      </c>
      <c r="CS164" s="133"/>
      <c r="CT164" s="114">
        <v>6.5</v>
      </c>
      <c r="CU164" s="92" t="s">
        <v>1491</v>
      </c>
      <c r="CV164" s="114">
        <v>6</v>
      </c>
      <c r="CW164" s="92"/>
      <c r="CX164" s="92">
        <v>5</v>
      </c>
      <c r="CY164" s="92"/>
      <c r="CZ164" s="46">
        <v>4</v>
      </c>
      <c r="DA164" s="45" t="s">
        <v>2233</v>
      </c>
      <c r="DB164" s="510" t="s">
        <v>2</v>
      </c>
      <c r="DC164" s="184">
        <f t="shared" si="17"/>
        <v>20</v>
      </c>
    </row>
    <row r="165" spans="1:107" s="184" customFormat="1" ht="19" customHeight="1" x14ac:dyDescent="0.25">
      <c r="A165" s="205">
        <v>81119</v>
      </c>
      <c r="B165" s="5">
        <v>126</v>
      </c>
      <c r="C165" s="6" t="s">
        <v>130</v>
      </c>
      <c r="D165" s="29" t="s">
        <v>6</v>
      </c>
      <c r="E165" s="27"/>
      <c r="F165" s="46"/>
      <c r="G165" s="46"/>
      <c r="H165" s="186">
        <v>6.5</v>
      </c>
      <c r="I165" s="125" t="s">
        <v>1667</v>
      </c>
      <c r="J165" s="481" t="s">
        <v>6</v>
      </c>
      <c r="K165" s="482" t="s">
        <v>1929</v>
      </c>
      <c r="L165" s="60">
        <v>7.25</v>
      </c>
      <c r="M165" s="64" t="s">
        <v>342</v>
      </c>
      <c r="N165" s="145" t="s">
        <v>6</v>
      </c>
      <c r="O165" s="97"/>
      <c r="P165" s="213">
        <v>6.35</v>
      </c>
      <c r="Q165" s="125"/>
      <c r="R165" s="214">
        <v>0.39800000000000002</v>
      </c>
      <c r="S165" s="209" t="s">
        <v>1852</v>
      </c>
      <c r="T165" s="203">
        <v>5.75</v>
      </c>
      <c r="U165" s="188" t="s">
        <v>2</v>
      </c>
      <c r="V165" s="79">
        <v>6</v>
      </c>
      <c r="W165" s="80" t="s">
        <v>450</v>
      </c>
      <c r="X165" s="85" t="s">
        <v>6</v>
      </c>
      <c r="Y165" s="88" t="s">
        <v>477</v>
      </c>
      <c r="Z165" s="91">
        <v>4</v>
      </c>
      <c r="AA165" s="92"/>
      <c r="AB165" s="91" t="s">
        <v>6</v>
      </c>
      <c r="AC165" s="92"/>
      <c r="AD165" s="96" t="s">
        <v>6</v>
      </c>
      <c r="AE165" s="92"/>
      <c r="AF165" s="46" t="s">
        <v>6</v>
      </c>
      <c r="AG165" s="45"/>
      <c r="AH165" s="91">
        <v>6</v>
      </c>
      <c r="AI165" s="92" t="s">
        <v>2</v>
      </c>
      <c r="AJ165" s="133">
        <v>6.5</v>
      </c>
      <c r="AK165" s="102" t="s">
        <v>668</v>
      </c>
      <c r="AL165" s="91" t="s">
        <v>6</v>
      </c>
      <c r="AM165" s="92" t="s">
        <v>730</v>
      </c>
      <c r="AN165" s="481">
        <v>5</v>
      </c>
      <c r="AO165" s="498"/>
      <c r="AP165" s="114" t="s">
        <v>6</v>
      </c>
      <c r="AQ165" s="92" t="s">
        <v>770</v>
      </c>
      <c r="AR165" s="481" t="s">
        <v>6</v>
      </c>
      <c r="AS165" s="498"/>
      <c r="AT165" s="481" t="s">
        <v>6</v>
      </c>
      <c r="AU165" s="498"/>
      <c r="AV165" s="115" t="s">
        <v>6</v>
      </c>
      <c r="AW165" s="91"/>
      <c r="AX165" s="262" t="s">
        <v>6</v>
      </c>
      <c r="AY165" s="64" t="s">
        <v>1766</v>
      </c>
      <c r="AZ165" s="91">
        <v>7</v>
      </c>
      <c r="BA165" s="64"/>
      <c r="BB165" s="119" t="s">
        <v>6</v>
      </c>
      <c r="BC165" s="91"/>
      <c r="BD165" s="124"/>
      <c r="BE165" s="125"/>
      <c r="BF165" s="261" t="s">
        <v>295</v>
      </c>
      <c r="BG165" s="92" t="s">
        <v>908</v>
      </c>
      <c r="BH165" s="114">
        <v>6.85</v>
      </c>
      <c r="BI165" s="92" t="s">
        <v>933</v>
      </c>
      <c r="BJ165" s="91" t="s">
        <v>2</v>
      </c>
      <c r="BK165" s="91"/>
      <c r="BL165" s="91">
        <v>6.875</v>
      </c>
      <c r="BM165" s="91"/>
      <c r="BN165" s="481">
        <v>5.125</v>
      </c>
      <c r="BO165" s="498"/>
      <c r="BP165" s="136">
        <v>4</v>
      </c>
      <c r="BQ165" s="201" t="s">
        <v>2</v>
      </c>
      <c r="BR165" s="150">
        <v>4.75</v>
      </c>
      <c r="BS165" s="91"/>
      <c r="BT165" s="91" t="s">
        <v>6</v>
      </c>
      <c r="BU165" s="92" t="s">
        <v>1103</v>
      </c>
      <c r="BV165" s="79">
        <v>5.75</v>
      </c>
      <c r="BW165" s="92" t="s">
        <v>1163</v>
      </c>
      <c r="BX165" s="505" t="s">
        <v>6</v>
      </c>
      <c r="BY165" s="498"/>
      <c r="BZ165" s="114"/>
      <c r="CA165" s="92"/>
      <c r="CB165" s="91">
        <v>6</v>
      </c>
      <c r="CC165" s="91"/>
      <c r="CD165" s="145" t="s">
        <v>6</v>
      </c>
      <c r="CE165" s="97" t="s">
        <v>2</v>
      </c>
      <c r="CF165" s="91" t="s">
        <v>6</v>
      </c>
      <c r="CG165" s="143" t="s">
        <v>1286</v>
      </c>
      <c r="CH165" s="91">
        <v>4.5</v>
      </c>
      <c r="CI165" s="92"/>
      <c r="CJ165" s="91">
        <v>7</v>
      </c>
      <c r="CK165" s="92" t="s">
        <v>2</v>
      </c>
      <c r="CL165" s="150" t="s">
        <v>6</v>
      </c>
      <c r="CM165" s="92" t="s">
        <v>1443</v>
      </c>
      <c r="CN165" s="150">
        <v>4.7</v>
      </c>
      <c r="CO165" s="91"/>
      <c r="CP165" s="91" t="s">
        <v>6</v>
      </c>
      <c r="CQ165" s="91"/>
      <c r="CR165" s="133" t="s">
        <v>6</v>
      </c>
      <c r="CS165" s="133"/>
      <c r="CT165" s="114">
        <v>6.5</v>
      </c>
      <c r="CU165" s="92" t="s">
        <v>1491</v>
      </c>
      <c r="CV165" s="114">
        <v>6</v>
      </c>
      <c r="CW165" s="92"/>
      <c r="CX165" s="92">
        <v>5</v>
      </c>
      <c r="CY165" s="92" t="s">
        <v>2</v>
      </c>
      <c r="CZ165" s="46">
        <v>4</v>
      </c>
      <c r="DA165" s="45" t="s">
        <v>2234</v>
      </c>
      <c r="DB165" s="510" t="s">
        <v>2</v>
      </c>
      <c r="DC165" s="184">
        <f t="shared" si="17"/>
        <v>25</v>
      </c>
    </row>
    <row r="166" spans="1:107" s="184" customFormat="1" ht="19" customHeight="1" x14ac:dyDescent="0.25">
      <c r="A166" s="205">
        <v>81293</v>
      </c>
      <c r="B166" s="5">
        <v>127</v>
      </c>
      <c r="C166" s="6" t="s">
        <v>131</v>
      </c>
      <c r="D166" s="29" t="s">
        <v>6</v>
      </c>
      <c r="E166" s="34" t="s">
        <v>2</v>
      </c>
      <c r="F166" s="46"/>
      <c r="G166" s="46"/>
      <c r="H166" s="186">
        <v>6.5</v>
      </c>
      <c r="I166" s="125"/>
      <c r="J166" s="481">
        <v>5.6</v>
      </c>
      <c r="K166" s="482" t="s">
        <v>1930</v>
      </c>
      <c r="L166" s="60" t="s">
        <v>6</v>
      </c>
      <c r="M166" s="64"/>
      <c r="N166" s="145" t="s">
        <v>6</v>
      </c>
      <c r="O166" s="97"/>
      <c r="P166" s="213">
        <v>6.35</v>
      </c>
      <c r="Q166" s="125" t="s">
        <v>397</v>
      </c>
      <c r="R166" s="214">
        <v>0.39800000000000002</v>
      </c>
      <c r="S166" s="209" t="s">
        <v>1863</v>
      </c>
      <c r="T166" s="222">
        <v>18</v>
      </c>
      <c r="U166" s="188" t="s">
        <v>1833</v>
      </c>
      <c r="V166" s="79">
        <v>6</v>
      </c>
      <c r="W166" s="80"/>
      <c r="X166" s="85" t="s">
        <v>6</v>
      </c>
      <c r="Y166" s="88" t="s">
        <v>477</v>
      </c>
      <c r="Z166" s="91">
        <v>4</v>
      </c>
      <c r="AA166" s="92" t="s">
        <v>539</v>
      </c>
      <c r="AB166" s="91" t="s">
        <v>6</v>
      </c>
      <c r="AC166" s="92"/>
      <c r="AD166" s="96" t="s">
        <v>295</v>
      </c>
      <c r="AE166" s="92" t="s">
        <v>576</v>
      </c>
      <c r="AF166" s="46" t="s">
        <v>6</v>
      </c>
      <c r="AG166" s="45"/>
      <c r="AH166" s="91">
        <v>6</v>
      </c>
      <c r="AI166" s="92"/>
      <c r="AJ166" s="133" t="s">
        <v>6</v>
      </c>
      <c r="AK166" s="102"/>
      <c r="AL166" s="91" t="s">
        <v>6</v>
      </c>
      <c r="AM166" s="92"/>
      <c r="AN166" s="481">
        <v>5</v>
      </c>
      <c r="AO166" s="498"/>
      <c r="AP166" s="114" t="s">
        <v>6</v>
      </c>
      <c r="AQ166" s="92"/>
      <c r="AR166" s="481" t="s">
        <v>6</v>
      </c>
      <c r="AS166" s="498"/>
      <c r="AT166" s="481" t="s">
        <v>6</v>
      </c>
      <c r="AU166" s="498"/>
      <c r="AV166" s="115" t="s">
        <v>6</v>
      </c>
      <c r="AW166" s="92" t="s">
        <v>812</v>
      </c>
      <c r="AX166" s="206">
        <v>6.875</v>
      </c>
      <c r="AY166" s="64" t="s">
        <v>1767</v>
      </c>
      <c r="AZ166" s="91">
        <v>7</v>
      </c>
      <c r="BA166" s="64"/>
      <c r="BB166" s="119" t="s">
        <v>6</v>
      </c>
      <c r="BC166" s="92"/>
      <c r="BD166" s="124"/>
      <c r="BE166" s="125"/>
      <c r="BF166" s="130" t="s">
        <v>6</v>
      </c>
      <c r="BG166" s="92"/>
      <c r="BH166" s="114" t="s">
        <v>6</v>
      </c>
      <c r="BI166" s="92"/>
      <c r="BJ166" s="91"/>
      <c r="BK166" s="91"/>
      <c r="BL166" s="91">
        <v>6.875</v>
      </c>
      <c r="BM166" s="92"/>
      <c r="BN166" s="481">
        <v>5.125</v>
      </c>
      <c r="BO166" s="498" t="s">
        <v>2093</v>
      </c>
      <c r="BP166" s="136">
        <v>4</v>
      </c>
      <c r="BQ166" s="201" t="s">
        <v>1019</v>
      </c>
      <c r="BR166" s="91" t="s">
        <v>6</v>
      </c>
      <c r="BS166" s="92"/>
      <c r="BT166" s="91" t="s">
        <v>6</v>
      </c>
      <c r="BU166" s="92"/>
      <c r="BV166" s="91" t="s">
        <v>6</v>
      </c>
      <c r="BW166" s="92"/>
      <c r="BX166" s="505">
        <v>4.5</v>
      </c>
      <c r="BY166" s="498" t="s">
        <v>2129</v>
      </c>
      <c r="BZ166" s="114" t="s">
        <v>2</v>
      </c>
      <c r="CA166" s="92"/>
      <c r="CB166" s="91" t="s">
        <v>6</v>
      </c>
      <c r="CC166" s="92" t="s">
        <v>1221</v>
      </c>
      <c r="CD166" s="145" t="s">
        <v>6</v>
      </c>
      <c r="CE166" s="97"/>
      <c r="CF166" s="91" t="s">
        <v>6</v>
      </c>
      <c r="CG166" s="143"/>
      <c r="CH166" s="91">
        <v>4.5</v>
      </c>
      <c r="CI166" s="92"/>
      <c r="CJ166" s="91">
        <v>7</v>
      </c>
      <c r="CK166" s="143" t="s">
        <v>1393</v>
      </c>
      <c r="CL166" s="150">
        <v>6.25</v>
      </c>
      <c r="CM166" s="92" t="s">
        <v>1444</v>
      </c>
      <c r="CN166" s="150" t="s">
        <v>6</v>
      </c>
      <c r="CO166" s="92"/>
      <c r="CP166" s="91" t="s">
        <v>6</v>
      </c>
      <c r="CQ166" s="92"/>
      <c r="CR166" s="133" t="s">
        <v>6</v>
      </c>
      <c r="CS166" s="64"/>
      <c r="CT166" s="114">
        <v>6.5</v>
      </c>
      <c r="CU166" s="92" t="s">
        <v>1491</v>
      </c>
      <c r="CV166" s="114">
        <v>6</v>
      </c>
      <c r="CW166" s="92"/>
      <c r="CX166" s="92">
        <v>5</v>
      </c>
      <c r="CY166" s="92"/>
      <c r="CZ166" s="46" t="s">
        <v>6</v>
      </c>
      <c r="DA166" s="45" t="s">
        <v>2186</v>
      </c>
      <c r="DB166" s="510" t="s">
        <v>2</v>
      </c>
      <c r="DC166" s="184">
        <f t="shared" si="17"/>
        <v>21</v>
      </c>
    </row>
    <row r="167" spans="1:107" s="184" customFormat="1" ht="19" customHeight="1" x14ac:dyDescent="0.25">
      <c r="A167" s="205">
        <v>811198</v>
      </c>
      <c r="B167" s="5">
        <v>128</v>
      </c>
      <c r="C167" s="6" t="s">
        <v>132</v>
      </c>
      <c r="D167" s="29" t="s">
        <v>6</v>
      </c>
      <c r="E167" s="27"/>
      <c r="F167" s="46"/>
      <c r="G167" s="46"/>
      <c r="H167" s="186">
        <v>6.5</v>
      </c>
      <c r="I167" s="209" t="s">
        <v>2</v>
      </c>
      <c r="J167" s="481" t="s">
        <v>6</v>
      </c>
      <c r="K167" s="482" t="s">
        <v>1929</v>
      </c>
      <c r="L167" s="60" t="s">
        <v>6</v>
      </c>
      <c r="M167" s="64" t="s">
        <v>343</v>
      </c>
      <c r="N167" s="145" t="s">
        <v>6</v>
      </c>
      <c r="O167" s="97"/>
      <c r="P167" s="213">
        <v>6.35</v>
      </c>
      <c r="Q167" s="125"/>
      <c r="R167" s="214">
        <v>0.39800000000000002</v>
      </c>
      <c r="S167" s="209" t="s">
        <v>1852</v>
      </c>
      <c r="T167" s="203">
        <v>5.75</v>
      </c>
      <c r="U167" s="188" t="s">
        <v>2</v>
      </c>
      <c r="V167" s="79">
        <v>6</v>
      </c>
      <c r="W167" s="80"/>
      <c r="X167" s="85" t="s">
        <v>6</v>
      </c>
      <c r="Y167" s="88" t="s">
        <v>477</v>
      </c>
      <c r="Z167" s="91">
        <v>4</v>
      </c>
      <c r="AA167" s="92"/>
      <c r="AB167" s="91" t="s">
        <v>6</v>
      </c>
      <c r="AC167" s="92"/>
      <c r="AD167" s="96" t="s">
        <v>6</v>
      </c>
      <c r="AE167" s="92"/>
      <c r="AF167" s="46" t="s">
        <v>6</v>
      </c>
      <c r="AG167" s="45"/>
      <c r="AH167" s="91">
        <v>6</v>
      </c>
      <c r="AI167" s="92" t="s">
        <v>2</v>
      </c>
      <c r="AJ167" s="133">
        <v>6.5</v>
      </c>
      <c r="AK167" s="102" t="s">
        <v>668</v>
      </c>
      <c r="AL167" s="91" t="s">
        <v>6</v>
      </c>
      <c r="AM167" s="92" t="s">
        <v>731</v>
      </c>
      <c r="AN167" s="481">
        <v>5</v>
      </c>
      <c r="AO167" s="498"/>
      <c r="AP167" s="114" t="s">
        <v>6</v>
      </c>
      <c r="AQ167" s="92" t="s">
        <v>770</v>
      </c>
      <c r="AR167" s="481" t="s">
        <v>6</v>
      </c>
      <c r="AS167" s="498" t="s">
        <v>2019</v>
      </c>
      <c r="AT167" s="481" t="s">
        <v>6</v>
      </c>
      <c r="AU167" s="498"/>
      <c r="AV167" s="115" t="s">
        <v>6</v>
      </c>
      <c r="AW167" s="91"/>
      <c r="AX167" s="168">
        <v>6.875</v>
      </c>
      <c r="AY167" s="64" t="s">
        <v>2</v>
      </c>
      <c r="AZ167" s="91">
        <v>7</v>
      </c>
      <c r="BA167" s="64"/>
      <c r="BB167" s="119" t="s">
        <v>6</v>
      </c>
      <c r="BC167" s="91"/>
      <c r="BD167" s="124"/>
      <c r="BE167" s="125"/>
      <c r="BF167" s="130">
        <v>5.5</v>
      </c>
      <c r="BG167" s="92"/>
      <c r="BH167" s="114">
        <v>6.85</v>
      </c>
      <c r="BI167" s="92" t="s">
        <v>933</v>
      </c>
      <c r="BJ167" s="91" t="s">
        <v>2</v>
      </c>
      <c r="BK167" s="91"/>
      <c r="BL167" s="91">
        <v>6.875</v>
      </c>
      <c r="BM167" s="91"/>
      <c r="BN167" s="481">
        <v>5.125</v>
      </c>
      <c r="BO167" s="498"/>
      <c r="BP167" s="136">
        <v>4</v>
      </c>
      <c r="BQ167" s="201" t="s">
        <v>2</v>
      </c>
      <c r="BR167" s="150">
        <v>4.75</v>
      </c>
      <c r="BS167" s="92"/>
      <c r="BT167" s="91" t="s">
        <v>6</v>
      </c>
      <c r="BU167" s="92" t="s">
        <v>1103</v>
      </c>
      <c r="BV167" s="79">
        <v>5.75</v>
      </c>
      <c r="BW167" s="92" t="s">
        <v>2</v>
      </c>
      <c r="BX167" s="505" t="s">
        <v>6</v>
      </c>
      <c r="BY167" s="498"/>
      <c r="BZ167" s="114"/>
      <c r="CA167" s="92"/>
      <c r="CB167" s="91">
        <v>6</v>
      </c>
      <c r="CC167" s="91"/>
      <c r="CD167" s="145" t="s">
        <v>6</v>
      </c>
      <c r="CE167" s="97" t="s">
        <v>2153</v>
      </c>
      <c r="CF167" s="91" t="s">
        <v>6</v>
      </c>
      <c r="CG167" s="143" t="s">
        <v>1287</v>
      </c>
      <c r="CH167" s="91">
        <v>4.5</v>
      </c>
      <c r="CI167" s="92"/>
      <c r="CJ167" s="91">
        <v>7</v>
      </c>
      <c r="CK167" s="92"/>
      <c r="CL167" s="150" t="s">
        <v>6</v>
      </c>
      <c r="CM167" s="92"/>
      <c r="CN167" s="150">
        <v>4.7</v>
      </c>
      <c r="CO167" s="91"/>
      <c r="CP167" s="91" t="s">
        <v>6</v>
      </c>
      <c r="CQ167" s="91"/>
      <c r="CR167" s="133" t="s">
        <v>6</v>
      </c>
      <c r="CS167" s="133"/>
      <c r="CT167" s="114">
        <v>6.5</v>
      </c>
      <c r="CU167" s="92" t="s">
        <v>1491</v>
      </c>
      <c r="CV167" s="114">
        <v>6</v>
      </c>
      <c r="CW167" s="92"/>
      <c r="CX167" s="92">
        <v>5</v>
      </c>
      <c r="CY167" s="92" t="s">
        <v>2</v>
      </c>
      <c r="CZ167" s="46">
        <v>4</v>
      </c>
      <c r="DA167" s="45" t="s">
        <v>2235</v>
      </c>
      <c r="DB167" s="510" t="s">
        <v>2</v>
      </c>
      <c r="DC167" s="184">
        <f t="shared" si="17"/>
        <v>26</v>
      </c>
    </row>
    <row r="168" spans="1:107" s="184" customFormat="1" ht="19" customHeight="1" x14ac:dyDescent="0.25">
      <c r="A168" s="205"/>
      <c r="B168" s="5"/>
      <c r="C168" s="10"/>
      <c r="D168" s="29"/>
      <c r="E168" s="27"/>
      <c r="F168" s="46"/>
      <c r="G168" s="46"/>
      <c r="H168" s="186"/>
      <c r="I168" s="125"/>
      <c r="J168" s="481"/>
      <c r="K168" s="482"/>
      <c r="L168" s="60"/>
      <c r="M168" s="64"/>
      <c r="N168" s="145"/>
      <c r="O168" s="97"/>
      <c r="P168" s="199"/>
      <c r="Q168" s="125"/>
      <c r="R168" s="181"/>
      <c r="S168" s="88"/>
      <c r="T168" s="203"/>
      <c r="U168" s="188"/>
      <c r="V168" s="79"/>
      <c r="W168" s="80"/>
      <c r="X168" s="85"/>
      <c r="Y168" s="88"/>
      <c r="Z168" s="91"/>
      <c r="AA168" s="92"/>
      <c r="AB168" s="91"/>
      <c r="AC168" s="92"/>
      <c r="AD168" s="96" t="s">
        <v>2</v>
      </c>
      <c r="AE168" s="92"/>
      <c r="AF168" s="46"/>
      <c r="AG168" s="45"/>
      <c r="AH168" s="91"/>
      <c r="AI168" s="92"/>
      <c r="AJ168" s="133"/>
      <c r="AK168" s="102"/>
      <c r="AL168" s="91"/>
      <c r="AM168" s="92"/>
      <c r="AN168" s="481"/>
      <c r="AO168" s="498"/>
      <c r="AP168" s="114"/>
      <c r="AQ168" s="92"/>
      <c r="AR168" s="481"/>
      <c r="AS168" s="498"/>
      <c r="AT168" s="481"/>
      <c r="AU168" s="498"/>
      <c r="AV168" s="115"/>
      <c r="AW168" s="92"/>
      <c r="AX168" s="168"/>
      <c r="AY168" s="64"/>
      <c r="AZ168" s="91"/>
      <c r="BA168" s="64"/>
      <c r="BB168" s="119"/>
      <c r="BC168" s="92"/>
      <c r="BD168" s="124"/>
      <c r="BE168" s="125"/>
      <c r="BF168" s="130"/>
      <c r="BG168" s="92"/>
      <c r="BH168" s="114"/>
      <c r="BI168" s="92"/>
      <c r="BJ168" s="91"/>
      <c r="BK168" s="91"/>
      <c r="BL168" s="91"/>
      <c r="BM168" s="92"/>
      <c r="BN168" s="481"/>
      <c r="BO168" s="498"/>
      <c r="BP168" s="136"/>
      <c r="BQ168" s="201"/>
      <c r="BR168" s="91"/>
      <c r="BS168" s="92"/>
      <c r="BT168" s="91"/>
      <c r="BU168" s="92"/>
      <c r="BV168" s="91"/>
      <c r="BW168" s="92"/>
      <c r="BX168" s="505"/>
      <c r="BY168" s="498"/>
      <c r="BZ168" s="114"/>
      <c r="CA168" s="92"/>
      <c r="CB168" s="91"/>
      <c r="CC168" s="92"/>
      <c r="CD168" s="145"/>
      <c r="CE168" s="97"/>
      <c r="CF168" s="91"/>
      <c r="CG168" s="143"/>
      <c r="CH168" s="91"/>
      <c r="CI168" s="92"/>
      <c r="CJ168" s="91"/>
      <c r="CK168" s="92"/>
      <c r="CL168" s="150"/>
      <c r="CM168" s="92"/>
      <c r="CN168" s="150"/>
      <c r="CO168" s="91"/>
      <c r="CP168" s="91"/>
      <c r="CQ168" s="92"/>
      <c r="CR168" s="133"/>
      <c r="CS168" s="64"/>
      <c r="CT168" s="114"/>
      <c r="CU168" s="92"/>
      <c r="CV168" s="114"/>
      <c r="CW168" s="92"/>
      <c r="CX168" s="92"/>
      <c r="CY168" s="92"/>
      <c r="CZ168" s="46"/>
      <c r="DA168" s="45"/>
    </row>
    <row r="169" spans="1:107" s="25" customFormat="1" ht="19" customHeight="1" x14ac:dyDescent="0.25">
      <c r="A169" s="377"/>
      <c r="B169" s="343"/>
      <c r="C169" s="344" t="s">
        <v>133</v>
      </c>
      <c r="D169" s="345" t="s">
        <v>296</v>
      </c>
      <c r="E169" s="346"/>
      <c r="F169" s="151" t="s">
        <v>296</v>
      </c>
      <c r="G169" s="151"/>
      <c r="H169" s="151" t="s">
        <v>296</v>
      </c>
      <c r="I169" s="353"/>
      <c r="J169" s="485" t="s">
        <v>296</v>
      </c>
      <c r="K169" s="484"/>
      <c r="L169" s="378" t="s">
        <v>296</v>
      </c>
      <c r="M169" s="366"/>
      <c r="N169" s="375" t="s">
        <v>296</v>
      </c>
      <c r="O169" s="169"/>
      <c r="P169" s="352" t="s">
        <v>296</v>
      </c>
      <c r="Q169" s="353"/>
      <c r="R169" s="352" t="s">
        <v>296</v>
      </c>
      <c r="S169" s="349"/>
      <c r="T169" s="352" t="s">
        <v>296</v>
      </c>
      <c r="U169" s="356"/>
      <c r="V169" s="352" t="s">
        <v>296</v>
      </c>
      <c r="W169" s="358"/>
      <c r="X169" s="352" t="s">
        <v>296</v>
      </c>
      <c r="Y169" s="349"/>
      <c r="Z169" s="352" t="s">
        <v>296</v>
      </c>
      <c r="AA169" s="142"/>
      <c r="AB169" s="352" t="s">
        <v>296</v>
      </c>
      <c r="AC169" s="142"/>
      <c r="AD169" s="361" t="s">
        <v>296</v>
      </c>
      <c r="AE169" s="142"/>
      <c r="AF169" s="361" t="s">
        <v>296</v>
      </c>
      <c r="AG169" s="55"/>
      <c r="AH169" s="361" t="s">
        <v>296</v>
      </c>
      <c r="AI169" s="142"/>
      <c r="AJ169" s="361" t="s">
        <v>296</v>
      </c>
      <c r="AK169" s="104"/>
      <c r="AL169" s="359" t="s">
        <v>296</v>
      </c>
      <c r="AM169" s="142"/>
      <c r="AN169" s="501" t="s">
        <v>296</v>
      </c>
      <c r="AO169" s="497"/>
      <c r="AP169" s="361" t="s">
        <v>296</v>
      </c>
      <c r="AQ169" s="142"/>
      <c r="AR169" s="485" t="s">
        <v>296</v>
      </c>
      <c r="AS169" s="497"/>
      <c r="AT169" s="485" t="s">
        <v>296</v>
      </c>
      <c r="AU169" s="497"/>
      <c r="AV169" s="361" t="s">
        <v>296</v>
      </c>
      <c r="AW169" s="142"/>
      <c r="AX169" s="361" t="s">
        <v>296</v>
      </c>
      <c r="AY169" s="366"/>
      <c r="AZ169" s="359" t="s">
        <v>296</v>
      </c>
      <c r="BA169" s="366"/>
      <c r="BB169" s="361" t="s">
        <v>296</v>
      </c>
      <c r="BC169" s="142"/>
      <c r="BD169" s="359" t="s">
        <v>296</v>
      </c>
      <c r="BE169" s="353"/>
      <c r="BF169" s="359" t="s">
        <v>296</v>
      </c>
      <c r="BG169" s="142"/>
      <c r="BH169" s="361" t="s">
        <v>296</v>
      </c>
      <c r="BI169" s="142"/>
      <c r="BJ169" s="359" t="s">
        <v>296</v>
      </c>
      <c r="BK169" s="360"/>
      <c r="BL169" s="361" t="s">
        <v>296</v>
      </c>
      <c r="BM169" s="142"/>
      <c r="BN169" s="501" t="s">
        <v>296</v>
      </c>
      <c r="BO169" s="497"/>
      <c r="BP169" s="361" t="s">
        <v>296</v>
      </c>
      <c r="BQ169" s="373"/>
      <c r="BR169" s="359" t="s">
        <v>296</v>
      </c>
      <c r="BS169" s="142"/>
      <c r="BT169" s="361" t="s">
        <v>296</v>
      </c>
      <c r="BU169" s="142"/>
      <c r="BV169" s="359" t="s">
        <v>296</v>
      </c>
      <c r="BW169" s="142"/>
      <c r="BX169" s="485" t="s">
        <v>296</v>
      </c>
      <c r="BY169" s="497"/>
      <c r="BZ169" s="361" t="s">
        <v>296</v>
      </c>
      <c r="CA169" s="142"/>
      <c r="CB169" s="361" t="s">
        <v>296</v>
      </c>
      <c r="CC169" s="142"/>
      <c r="CD169" s="359" t="s">
        <v>296</v>
      </c>
      <c r="CE169" s="169"/>
      <c r="CF169" s="361" t="s">
        <v>296</v>
      </c>
      <c r="CG169" s="351"/>
      <c r="CH169" s="361" t="s">
        <v>296</v>
      </c>
      <c r="CI169" s="142"/>
      <c r="CJ169" s="361" t="s">
        <v>296</v>
      </c>
      <c r="CK169" s="142"/>
      <c r="CL169" s="359" t="s">
        <v>296</v>
      </c>
      <c r="CM169" s="142"/>
      <c r="CN169" s="359" t="s">
        <v>296</v>
      </c>
      <c r="CO169" s="142"/>
      <c r="CP169" s="361" t="s">
        <v>296</v>
      </c>
      <c r="CQ169" s="142"/>
      <c r="CR169" s="361" t="s">
        <v>296</v>
      </c>
      <c r="CS169" s="366"/>
      <c r="CT169" s="361" t="s">
        <v>296</v>
      </c>
      <c r="CU169" s="142"/>
      <c r="CV169" s="359" t="s">
        <v>296</v>
      </c>
      <c r="CW169" s="142"/>
      <c r="CX169" s="359" t="s">
        <v>296</v>
      </c>
      <c r="CY169" s="142"/>
      <c r="CZ169" s="359" t="s">
        <v>296</v>
      </c>
      <c r="DA169" s="55"/>
    </row>
    <row r="170" spans="1:107" s="184" customFormat="1" ht="19" customHeight="1" x14ac:dyDescent="0.25">
      <c r="A170" s="205">
        <v>711212</v>
      </c>
      <c r="B170" s="5">
        <v>129</v>
      </c>
      <c r="C170" s="6" t="s">
        <v>134</v>
      </c>
      <c r="D170" s="29" t="s">
        <v>6</v>
      </c>
      <c r="E170" s="27" t="s">
        <v>270</v>
      </c>
      <c r="F170" s="46" t="s">
        <v>2</v>
      </c>
      <c r="G170" s="46"/>
      <c r="H170" s="186">
        <v>8.5</v>
      </c>
      <c r="I170" s="125" t="s">
        <v>1668</v>
      </c>
      <c r="J170" s="481" t="s">
        <v>6</v>
      </c>
      <c r="K170" s="482"/>
      <c r="L170" s="60" t="s">
        <v>6</v>
      </c>
      <c r="M170" s="64"/>
      <c r="N170" s="145" t="s">
        <v>6</v>
      </c>
      <c r="O170" s="97"/>
      <c r="P170" s="76">
        <v>10</v>
      </c>
      <c r="Q170" s="125" t="s">
        <v>421</v>
      </c>
      <c r="R170" s="214" t="s">
        <v>6</v>
      </c>
      <c r="S170" s="88"/>
      <c r="T170" s="267">
        <v>5.75</v>
      </c>
      <c r="U170" s="188" t="s">
        <v>1834</v>
      </c>
      <c r="V170" s="79" t="s">
        <v>6</v>
      </c>
      <c r="W170" s="80"/>
      <c r="X170" s="85">
        <v>4</v>
      </c>
      <c r="Y170" s="88"/>
      <c r="Z170" s="91" t="s">
        <v>196</v>
      </c>
      <c r="AA170" s="92"/>
      <c r="AB170" s="91">
        <v>6</v>
      </c>
      <c r="AC170" s="92" t="s">
        <v>560</v>
      </c>
      <c r="AD170" s="96" t="s">
        <v>6</v>
      </c>
      <c r="AE170" s="92"/>
      <c r="AF170" s="46" t="s">
        <v>6</v>
      </c>
      <c r="AG170" s="45" t="s">
        <v>602</v>
      </c>
      <c r="AH170" s="91">
        <v>6</v>
      </c>
      <c r="AI170" s="92"/>
      <c r="AJ170" s="133" t="s">
        <v>6</v>
      </c>
      <c r="AK170" s="102"/>
      <c r="AL170" s="277">
        <v>0.15</v>
      </c>
      <c r="AM170" s="278" t="s">
        <v>732</v>
      </c>
      <c r="AN170" s="481" t="s">
        <v>6</v>
      </c>
      <c r="AO170" s="498" t="s">
        <v>1988</v>
      </c>
      <c r="AP170" s="114" t="s">
        <v>6</v>
      </c>
      <c r="AQ170" s="92"/>
      <c r="AR170" s="481">
        <v>10</v>
      </c>
      <c r="AS170" s="498" t="s">
        <v>2020</v>
      </c>
      <c r="AT170" s="481" t="s">
        <v>6</v>
      </c>
      <c r="AU170" s="498"/>
      <c r="AV170" s="115" t="s">
        <v>6</v>
      </c>
      <c r="AW170" s="92"/>
      <c r="AX170" s="168">
        <v>6.875</v>
      </c>
      <c r="AY170" s="64"/>
      <c r="AZ170" s="91">
        <v>7</v>
      </c>
      <c r="BA170" s="64"/>
      <c r="BB170" s="119">
        <v>4.2249999999999996</v>
      </c>
      <c r="BC170" s="92"/>
      <c r="BD170" s="229">
        <v>0.01</v>
      </c>
      <c r="BE170" s="64" t="s">
        <v>866</v>
      </c>
      <c r="BF170" s="130">
        <v>5.5</v>
      </c>
      <c r="BG170" s="92"/>
      <c r="BH170" s="279">
        <v>9</v>
      </c>
      <c r="BI170" s="92" t="s">
        <v>934</v>
      </c>
      <c r="BJ170" s="91" t="s">
        <v>2</v>
      </c>
      <c r="BK170" s="91"/>
      <c r="BL170" s="91" t="s">
        <v>6</v>
      </c>
      <c r="BM170" s="92"/>
      <c r="BN170" s="481">
        <v>5.125</v>
      </c>
      <c r="BO170" s="498" t="s">
        <v>2094</v>
      </c>
      <c r="BP170" s="220" t="s">
        <v>6</v>
      </c>
      <c r="BQ170" s="201" t="s">
        <v>2</v>
      </c>
      <c r="BR170" s="150">
        <v>4.75</v>
      </c>
      <c r="BS170" s="92" t="s">
        <v>2</v>
      </c>
      <c r="BT170" s="91">
        <v>5</v>
      </c>
      <c r="BU170" s="92"/>
      <c r="BV170" s="133" t="s">
        <v>295</v>
      </c>
      <c r="BW170" s="92" t="s">
        <v>1164</v>
      </c>
      <c r="BX170" s="505">
        <v>14.5</v>
      </c>
      <c r="BY170" s="498" t="s">
        <v>2130</v>
      </c>
      <c r="BZ170" s="114" t="s">
        <v>2</v>
      </c>
      <c r="CA170" s="92"/>
      <c r="CB170" s="91" t="s">
        <v>6</v>
      </c>
      <c r="CC170" s="92" t="s">
        <v>1222</v>
      </c>
      <c r="CD170" s="145" t="s">
        <v>295</v>
      </c>
      <c r="CE170" s="97" t="s">
        <v>2370</v>
      </c>
      <c r="CF170" s="91" t="s">
        <v>6</v>
      </c>
      <c r="CG170" s="143"/>
      <c r="CH170" s="91">
        <v>4.5</v>
      </c>
      <c r="CI170" s="92" t="s">
        <v>1346</v>
      </c>
      <c r="CJ170" s="91">
        <v>7</v>
      </c>
      <c r="CK170" s="92"/>
      <c r="CL170" s="150">
        <v>6.25</v>
      </c>
      <c r="CM170" s="92"/>
      <c r="CN170" s="150">
        <v>4.7</v>
      </c>
      <c r="CO170" s="92"/>
      <c r="CP170" s="91">
        <v>6</v>
      </c>
      <c r="CQ170" s="92"/>
      <c r="CR170" s="133" t="s">
        <v>6</v>
      </c>
      <c r="CS170" s="64"/>
      <c r="CT170" s="114" t="s">
        <v>6</v>
      </c>
      <c r="CU170" s="92" t="s">
        <v>1510</v>
      </c>
      <c r="CV170" s="114">
        <v>6</v>
      </c>
      <c r="CW170" s="92"/>
      <c r="CX170" s="92">
        <v>5</v>
      </c>
      <c r="CY170" s="92" t="s">
        <v>2302</v>
      </c>
      <c r="CZ170" s="46">
        <v>4</v>
      </c>
      <c r="DA170" s="45" t="s">
        <v>2236</v>
      </c>
      <c r="DB170" s="510" t="s">
        <v>859</v>
      </c>
      <c r="DC170" s="184">
        <f t="shared" ref="DC170:DC184" si="18">COUNT(D170:CZ170)</f>
        <v>26</v>
      </c>
    </row>
    <row r="171" spans="1:107" s="184" customFormat="1" ht="19" customHeight="1" x14ac:dyDescent="0.25">
      <c r="A171" s="205">
        <v>71311</v>
      </c>
      <c r="B171" s="5">
        <v>130</v>
      </c>
      <c r="C171" s="6" t="s">
        <v>135</v>
      </c>
      <c r="D171" s="29">
        <v>4</v>
      </c>
      <c r="E171" s="27"/>
      <c r="F171" s="46" t="s">
        <v>2</v>
      </c>
      <c r="G171" s="46"/>
      <c r="H171" s="186">
        <v>8.5</v>
      </c>
      <c r="I171" s="125" t="s">
        <v>1669</v>
      </c>
      <c r="J171" s="481">
        <v>5.6</v>
      </c>
      <c r="K171" s="482" t="s">
        <v>1931</v>
      </c>
      <c r="L171" s="60" t="s">
        <v>6</v>
      </c>
      <c r="M171" s="64"/>
      <c r="N171" s="145" t="s">
        <v>6</v>
      </c>
      <c r="O171" s="97"/>
      <c r="P171" s="76">
        <v>10</v>
      </c>
      <c r="Q171" s="125" t="s">
        <v>398</v>
      </c>
      <c r="R171" s="214">
        <v>0.39800000000000002</v>
      </c>
      <c r="S171" s="88" t="s">
        <v>1852</v>
      </c>
      <c r="T171" s="267">
        <v>5.75</v>
      </c>
      <c r="U171" s="188" t="s">
        <v>1815</v>
      </c>
      <c r="V171" s="79">
        <v>6</v>
      </c>
      <c r="W171" s="80"/>
      <c r="X171" s="85">
        <v>4</v>
      </c>
      <c r="Y171" s="88"/>
      <c r="Z171" s="91">
        <v>4</v>
      </c>
      <c r="AA171" s="92"/>
      <c r="AB171" s="91">
        <v>6</v>
      </c>
      <c r="AC171" s="92"/>
      <c r="AD171" s="96" t="s">
        <v>295</v>
      </c>
      <c r="AE171" s="92" t="s">
        <v>575</v>
      </c>
      <c r="AF171" s="46" t="s">
        <v>6</v>
      </c>
      <c r="AG171" s="45"/>
      <c r="AH171" s="91">
        <v>6</v>
      </c>
      <c r="AI171" s="92"/>
      <c r="AJ171" s="133">
        <v>6.5</v>
      </c>
      <c r="AK171" s="102" t="s">
        <v>668</v>
      </c>
      <c r="AL171" s="91">
        <v>6</v>
      </c>
      <c r="AM171" s="92" t="s">
        <v>733</v>
      </c>
      <c r="AN171" s="481">
        <v>5</v>
      </c>
      <c r="AO171" s="498"/>
      <c r="AP171" s="114" t="s">
        <v>6</v>
      </c>
      <c r="AQ171" s="92"/>
      <c r="AR171" s="481">
        <v>10</v>
      </c>
      <c r="AS171" s="498" t="s">
        <v>2020</v>
      </c>
      <c r="AT171" s="481" t="s">
        <v>6</v>
      </c>
      <c r="AU171" s="498"/>
      <c r="AV171" s="115" t="s">
        <v>6</v>
      </c>
      <c r="AW171" s="92"/>
      <c r="AX171" s="168">
        <v>6.875</v>
      </c>
      <c r="AY171" s="64"/>
      <c r="AZ171" s="91">
        <v>7</v>
      </c>
      <c r="BA171" s="64"/>
      <c r="BB171" s="119">
        <v>4.2249999999999996</v>
      </c>
      <c r="BC171" s="92"/>
      <c r="BD171" s="280"/>
      <c r="BE171" s="281"/>
      <c r="BF171" s="130">
        <v>5.5</v>
      </c>
      <c r="BG171" s="92" t="s">
        <v>909</v>
      </c>
      <c r="BH171" s="154">
        <v>9</v>
      </c>
      <c r="BI171" s="92" t="s">
        <v>935</v>
      </c>
      <c r="BJ171" s="91" t="s">
        <v>2</v>
      </c>
      <c r="BK171" s="91"/>
      <c r="BL171" s="91">
        <v>6.875</v>
      </c>
      <c r="BM171" s="92"/>
      <c r="BN171" s="481">
        <v>5.125</v>
      </c>
      <c r="BO171" s="498" t="s">
        <v>2</v>
      </c>
      <c r="BP171" s="136">
        <v>4</v>
      </c>
      <c r="BQ171" s="201" t="s">
        <v>1033</v>
      </c>
      <c r="BR171" s="207">
        <v>4.75</v>
      </c>
      <c r="BS171" s="92" t="s">
        <v>1075</v>
      </c>
      <c r="BT171" s="91">
        <v>5</v>
      </c>
      <c r="BU171" s="92"/>
      <c r="BV171" s="133" t="s">
        <v>295</v>
      </c>
      <c r="BW171" s="92" t="s">
        <v>1164</v>
      </c>
      <c r="BX171" s="505">
        <v>4.5</v>
      </c>
      <c r="BY171" s="498"/>
      <c r="BZ171" s="114"/>
      <c r="CA171" s="92"/>
      <c r="CB171" s="91" t="s">
        <v>6</v>
      </c>
      <c r="CC171" s="92" t="s">
        <v>1223</v>
      </c>
      <c r="CD171" s="145" t="s">
        <v>6</v>
      </c>
      <c r="CE171" s="97"/>
      <c r="CF171" s="91">
        <v>5</v>
      </c>
      <c r="CG171" s="143" t="s">
        <v>1288</v>
      </c>
      <c r="CH171" s="91">
        <v>4.5</v>
      </c>
      <c r="CI171" s="92" t="s">
        <v>1347</v>
      </c>
      <c r="CJ171" s="91">
        <v>7</v>
      </c>
      <c r="CK171" s="92"/>
      <c r="CL171" s="150">
        <v>6.25</v>
      </c>
      <c r="CM171" s="92"/>
      <c r="CN171" s="150">
        <v>4.7</v>
      </c>
      <c r="CO171" s="92"/>
      <c r="CP171" s="91">
        <v>6</v>
      </c>
      <c r="CQ171" s="92"/>
      <c r="CR171" s="133" t="s">
        <v>6</v>
      </c>
      <c r="CS171" s="64"/>
      <c r="CT171" s="114">
        <v>1.5</v>
      </c>
      <c r="CU171" s="92" t="s">
        <v>1488</v>
      </c>
      <c r="CV171" s="114">
        <v>6</v>
      </c>
      <c r="CW171" s="92"/>
      <c r="CX171" s="92">
        <v>5</v>
      </c>
      <c r="CY171" s="92"/>
      <c r="CZ171" s="46">
        <v>4</v>
      </c>
      <c r="DA171" s="45" t="s">
        <v>2237</v>
      </c>
      <c r="DB171" s="510" t="s">
        <v>2</v>
      </c>
      <c r="DC171" s="184">
        <f t="shared" si="18"/>
        <v>36</v>
      </c>
    </row>
    <row r="172" spans="1:107" s="184" customFormat="1" ht="19" customHeight="1" x14ac:dyDescent="0.25">
      <c r="A172" s="205">
        <v>71399</v>
      </c>
      <c r="B172" s="5">
        <v>131</v>
      </c>
      <c r="C172" s="6" t="s">
        <v>136</v>
      </c>
      <c r="D172" s="29">
        <v>4</v>
      </c>
      <c r="E172" s="27"/>
      <c r="F172" s="46"/>
      <c r="G172" s="46"/>
      <c r="H172" s="186">
        <v>6.5</v>
      </c>
      <c r="I172" s="125"/>
      <c r="J172" s="481">
        <v>5.6</v>
      </c>
      <c r="K172" s="482" t="s">
        <v>1931</v>
      </c>
      <c r="L172" s="60" t="s">
        <v>6</v>
      </c>
      <c r="M172" s="64"/>
      <c r="N172" s="145" t="s">
        <v>6</v>
      </c>
      <c r="O172" s="97"/>
      <c r="P172" s="213" t="s">
        <v>6</v>
      </c>
      <c r="Q172" s="125"/>
      <c r="R172" s="214">
        <v>0.39800000000000002</v>
      </c>
      <c r="S172" s="88" t="s">
        <v>1852</v>
      </c>
      <c r="T172" s="267">
        <v>5.75</v>
      </c>
      <c r="U172" s="188" t="s">
        <v>1835</v>
      </c>
      <c r="V172" s="79">
        <v>6</v>
      </c>
      <c r="W172" s="80"/>
      <c r="X172" s="85">
        <v>4</v>
      </c>
      <c r="Y172" s="88"/>
      <c r="Z172" s="91">
        <v>4</v>
      </c>
      <c r="AA172" s="92"/>
      <c r="AB172" s="91">
        <v>6</v>
      </c>
      <c r="AC172" s="92"/>
      <c r="AD172" s="96" t="s">
        <v>295</v>
      </c>
      <c r="AE172" s="92" t="s">
        <v>575</v>
      </c>
      <c r="AF172" s="46" t="s">
        <v>6</v>
      </c>
      <c r="AG172" s="45"/>
      <c r="AH172" s="91">
        <v>6</v>
      </c>
      <c r="AI172" s="92"/>
      <c r="AJ172" s="133">
        <v>6.5</v>
      </c>
      <c r="AK172" s="102" t="s">
        <v>668</v>
      </c>
      <c r="AL172" s="91" t="s">
        <v>6</v>
      </c>
      <c r="AM172" s="92"/>
      <c r="AN172" s="481">
        <v>5</v>
      </c>
      <c r="AO172" s="498" t="s">
        <v>1989</v>
      </c>
      <c r="AP172" s="114" t="s">
        <v>6</v>
      </c>
      <c r="AQ172" s="92"/>
      <c r="AR172" s="481">
        <v>10</v>
      </c>
      <c r="AS172" s="498" t="s">
        <v>2020</v>
      </c>
      <c r="AT172" s="481" t="s">
        <v>6</v>
      </c>
      <c r="AU172" s="498"/>
      <c r="AV172" s="115" t="s">
        <v>6</v>
      </c>
      <c r="AW172" s="91"/>
      <c r="AX172" s="168">
        <v>6.875</v>
      </c>
      <c r="AY172" s="64"/>
      <c r="AZ172" s="91">
        <v>7</v>
      </c>
      <c r="BA172" s="64"/>
      <c r="BB172" s="119">
        <v>4.2249999999999996</v>
      </c>
      <c r="BC172" s="91"/>
      <c r="BD172" s="124"/>
      <c r="BE172" s="125"/>
      <c r="BF172" s="130">
        <v>5.5</v>
      </c>
      <c r="BG172" s="92"/>
      <c r="BH172" s="114" t="s">
        <v>6</v>
      </c>
      <c r="BI172" s="91"/>
      <c r="BJ172" s="91"/>
      <c r="BK172" s="91"/>
      <c r="BL172" s="91" t="s">
        <v>6</v>
      </c>
      <c r="BM172" s="91"/>
      <c r="BN172" s="481">
        <v>5.125</v>
      </c>
      <c r="BO172" s="498"/>
      <c r="BP172" s="136" t="s">
        <v>6</v>
      </c>
      <c r="BQ172" s="201"/>
      <c r="BR172" s="133" t="s">
        <v>6</v>
      </c>
      <c r="BS172" s="91"/>
      <c r="BT172" s="91">
        <v>5</v>
      </c>
      <c r="BU172" s="91"/>
      <c r="BV172" s="133" t="s">
        <v>295</v>
      </c>
      <c r="BW172" s="92" t="s">
        <v>1164</v>
      </c>
      <c r="BX172" s="505">
        <v>4.5</v>
      </c>
      <c r="BY172" s="498"/>
      <c r="BZ172" s="114"/>
      <c r="CA172" s="92"/>
      <c r="CB172" s="91" t="s">
        <v>6</v>
      </c>
      <c r="CC172" s="91"/>
      <c r="CD172" s="145" t="s">
        <v>6</v>
      </c>
      <c r="CE172" s="97"/>
      <c r="CF172" s="91" t="s">
        <v>6</v>
      </c>
      <c r="CG172" s="143" t="s">
        <v>1288</v>
      </c>
      <c r="CH172" s="91">
        <v>4.5</v>
      </c>
      <c r="CI172" s="92"/>
      <c r="CJ172" s="91">
        <v>7</v>
      </c>
      <c r="CK172" s="92"/>
      <c r="CL172" s="150">
        <v>6.25</v>
      </c>
      <c r="CM172" s="92" t="s">
        <v>1445</v>
      </c>
      <c r="CN172" s="150">
        <v>4.7</v>
      </c>
      <c r="CO172" s="91"/>
      <c r="CP172" s="91">
        <v>6</v>
      </c>
      <c r="CQ172" s="92" t="s">
        <v>1475</v>
      </c>
      <c r="CR172" s="133" t="s">
        <v>6</v>
      </c>
      <c r="CS172" s="133"/>
      <c r="CT172" s="114">
        <v>6.5</v>
      </c>
      <c r="CU172" s="92" t="s">
        <v>1491</v>
      </c>
      <c r="CV172" s="114">
        <v>6</v>
      </c>
      <c r="CW172" s="92"/>
      <c r="CX172" s="92">
        <v>5</v>
      </c>
      <c r="CY172" s="92"/>
      <c r="CZ172" s="46" t="s">
        <v>6</v>
      </c>
      <c r="DA172" s="45"/>
      <c r="DC172" s="184">
        <f t="shared" si="18"/>
        <v>28</v>
      </c>
    </row>
    <row r="173" spans="1:107" s="184" customFormat="1" ht="19" customHeight="1" x14ac:dyDescent="0.25">
      <c r="A173" s="205">
        <v>71395</v>
      </c>
      <c r="B173" s="5">
        <v>132</v>
      </c>
      <c r="C173" s="6" t="s">
        <v>137</v>
      </c>
      <c r="D173" s="29">
        <v>4</v>
      </c>
      <c r="E173" s="27"/>
      <c r="F173" s="46"/>
      <c r="G173" s="46"/>
      <c r="H173" s="186">
        <v>6.5</v>
      </c>
      <c r="I173" s="125"/>
      <c r="J173" s="481">
        <v>5.6</v>
      </c>
      <c r="K173" s="482" t="s">
        <v>1931</v>
      </c>
      <c r="L173" s="60" t="s">
        <v>6</v>
      </c>
      <c r="M173" s="64"/>
      <c r="N173" s="145" t="s">
        <v>6</v>
      </c>
      <c r="O173" s="97"/>
      <c r="P173" s="213" t="s">
        <v>6</v>
      </c>
      <c r="Q173" s="125"/>
      <c r="R173" s="214">
        <v>0.39800000000000002</v>
      </c>
      <c r="S173" s="88" t="s">
        <v>1852</v>
      </c>
      <c r="T173" s="267">
        <v>5.75</v>
      </c>
      <c r="U173" s="188" t="s">
        <v>1836</v>
      </c>
      <c r="V173" s="79">
        <v>6</v>
      </c>
      <c r="W173" s="80"/>
      <c r="X173" s="85">
        <v>4</v>
      </c>
      <c r="Y173" s="88"/>
      <c r="Z173" s="91">
        <v>4</v>
      </c>
      <c r="AA173" s="92"/>
      <c r="AB173" s="91">
        <v>6</v>
      </c>
      <c r="AC173" s="92"/>
      <c r="AD173" s="96" t="s">
        <v>295</v>
      </c>
      <c r="AE173" s="92" t="s">
        <v>575</v>
      </c>
      <c r="AF173" s="46" t="s">
        <v>6</v>
      </c>
      <c r="AG173" s="45"/>
      <c r="AH173" s="91">
        <v>6</v>
      </c>
      <c r="AI173" s="92"/>
      <c r="AJ173" s="133">
        <v>6.5</v>
      </c>
      <c r="AK173" s="102" t="s">
        <v>668</v>
      </c>
      <c r="AL173" s="91" t="s">
        <v>6</v>
      </c>
      <c r="AM173" s="92"/>
      <c r="AN173" s="481">
        <v>5</v>
      </c>
      <c r="AO173" s="498"/>
      <c r="AP173" s="114" t="s">
        <v>6</v>
      </c>
      <c r="AQ173" s="92"/>
      <c r="AR173" s="481" t="s">
        <v>6</v>
      </c>
      <c r="AS173" s="498"/>
      <c r="AT173" s="481" t="s">
        <v>6</v>
      </c>
      <c r="AU173" s="498"/>
      <c r="AV173" s="115" t="s">
        <v>6</v>
      </c>
      <c r="AW173" s="92" t="s">
        <v>813</v>
      </c>
      <c r="AX173" s="168">
        <v>6.875</v>
      </c>
      <c r="AY173" s="64"/>
      <c r="AZ173" s="91">
        <v>7</v>
      </c>
      <c r="BA173" s="64"/>
      <c r="BB173" s="119">
        <v>4.2249999999999996</v>
      </c>
      <c r="BC173" s="91"/>
      <c r="BD173" s="124"/>
      <c r="BE173" s="125"/>
      <c r="BF173" s="130">
        <v>5.5</v>
      </c>
      <c r="BG173" s="92"/>
      <c r="BH173" s="114" t="s">
        <v>6</v>
      </c>
      <c r="BI173" s="91"/>
      <c r="BJ173" s="91"/>
      <c r="BK173" s="91"/>
      <c r="BL173" s="91" t="s">
        <v>6</v>
      </c>
      <c r="BM173" s="91"/>
      <c r="BN173" s="481">
        <v>5.125</v>
      </c>
      <c r="BO173" s="498"/>
      <c r="BP173" s="136" t="s">
        <v>6</v>
      </c>
      <c r="BQ173" s="201"/>
      <c r="BR173" s="133" t="s">
        <v>6</v>
      </c>
      <c r="BS173" s="91"/>
      <c r="BT173" s="91">
        <v>5</v>
      </c>
      <c r="BU173" s="91"/>
      <c r="BV173" s="133" t="s">
        <v>295</v>
      </c>
      <c r="BW173" s="92" t="s">
        <v>1165</v>
      </c>
      <c r="BX173" s="505">
        <v>4.5</v>
      </c>
      <c r="BY173" s="498"/>
      <c r="BZ173" s="114"/>
      <c r="CA173" s="92"/>
      <c r="CB173" s="91" t="s">
        <v>6</v>
      </c>
      <c r="CC173" s="91"/>
      <c r="CD173" s="145" t="s">
        <v>6</v>
      </c>
      <c r="CE173" s="97"/>
      <c r="CF173" s="91">
        <v>5</v>
      </c>
      <c r="CG173" s="143" t="s">
        <v>1289</v>
      </c>
      <c r="CH173" s="91">
        <v>4.5</v>
      </c>
      <c r="CI173" s="92" t="s">
        <v>1347</v>
      </c>
      <c r="CJ173" s="91">
        <v>7</v>
      </c>
      <c r="CK173" s="92"/>
      <c r="CL173" s="150">
        <v>6.25</v>
      </c>
      <c r="CM173" s="92"/>
      <c r="CN173" s="150">
        <v>4.7</v>
      </c>
      <c r="CO173" s="91"/>
      <c r="CP173" s="91">
        <v>6</v>
      </c>
      <c r="CQ173" s="91"/>
      <c r="CR173" s="133" t="s">
        <v>6</v>
      </c>
      <c r="CS173" s="133"/>
      <c r="CT173" s="114">
        <v>6.5</v>
      </c>
      <c r="CU173" s="92" t="s">
        <v>1491</v>
      </c>
      <c r="CV173" s="114">
        <v>6</v>
      </c>
      <c r="CW173" s="92"/>
      <c r="CX173" s="92">
        <v>5</v>
      </c>
      <c r="CY173" s="92"/>
      <c r="CZ173" s="46" t="s">
        <v>6</v>
      </c>
      <c r="DA173" s="45" t="s">
        <v>2238</v>
      </c>
      <c r="DB173" s="184" t="s">
        <v>2</v>
      </c>
      <c r="DC173" s="184">
        <f t="shared" si="18"/>
        <v>28</v>
      </c>
    </row>
    <row r="174" spans="1:107" s="184" customFormat="1" ht="19" customHeight="1" x14ac:dyDescent="0.25">
      <c r="A174" s="205">
        <v>517110</v>
      </c>
      <c r="B174" s="5">
        <v>133</v>
      </c>
      <c r="C174" s="6" t="s">
        <v>138</v>
      </c>
      <c r="D174" s="29" t="s">
        <v>6</v>
      </c>
      <c r="E174" s="27"/>
      <c r="F174" s="46"/>
      <c r="G174" s="46"/>
      <c r="H174" s="186">
        <v>6.5</v>
      </c>
      <c r="I174" s="125"/>
      <c r="J174" s="481" t="s">
        <v>6</v>
      </c>
      <c r="K174" s="482" t="s">
        <v>1932</v>
      </c>
      <c r="L174" s="60" t="s">
        <v>6</v>
      </c>
      <c r="M174" s="64"/>
      <c r="N174" s="145" t="s">
        <v>6</v>
      </c>
      <c r="O174" s="97"/>
      <c r="P174" s="213">
        <v>6.35</v>
      </c>
      <c r="Q174" s="125" t="s">
        <v>399</v>
      </c>
      <c r="R174" s="214">
        <v>2.125</v>
      </c>
      <c r="S174" s="88"/>
      <c r="T174" s="222">
        <v>10</v>
      </c>
      <c r="U174" s="188" t="s">
        <v>1816</v>
      </c>
      <c r="V174" s="79">
        <v>7.44</v>
      </c>
      <c r="W174" s="80" t="s">
        <v>431</v>
      </c>
      <c r="X174" s="85" t="s">
        <v>6</v>
      </c>
      <c r="Y174" s="88" t="s">
        <v>477</v>
      </c>
      <c r="Z174" s="91">
        <v>4</v>
      </c>
      <c r="AA174" s="92"/>
      <c r="AB174" s="91" t="s">
        <v>6</v>
      </c>
      <c r="AC174" s="92" t="s">
        <v>561</v>
      </c>
      <c r="AD174" s="96" t="s">
        <v>295</v>
      </c>
      <c r="AE174" s="92" t="s">
        <v>575</v>
      </c>
      <c r="AF174" s="46">
        <v>7</v>
      </c>
      <c r="AG174" s="45"/>
      <c r="AH174" s="91">
        <v>6</v>
      </c>
      <c r="AI174" s="92"/>
      <c r="AJ174" s="133">
        <v>6.5</v>
      </c>
      <c r="AK174" s="102" t="s">
        <v>668</v>
      </c>
      <c r="AL174" s="91" t="s">
        <v>295</v>
      </c>
      <c r="AM174" s="92" t="s">
        <v>734</v>
      </c>
      <c r="AN174" s="481" t="s">
        <v>6</v>
      </c>
      <c r="AO174" s="498"/>
      <c r="AP174" s="200">
        <v>6</v>
      </c>
      <c r="AQ174" s="129" t="s">
        <v>759</v>
      </c>
      <c r="AR174" s="481">
        <v>6</v>
      </c>
      <c r="AS174" s="498" t="s">
        <v>2021</v>
      </c>
      <c r="AT174" s="481" t="s">
        <v>6</v>
      </c>
      <c r="AU174" s="498"/>
      <c r="AV174" s="115" t="s">
        <v>6</v>
      </c>
      <c r="AW174" s="91"/>
      <c r="AX174" s="168">
        <v>6.875</v>
      </c>
      <c r="AY174" s="64"/>
      <c r="AZ174" s="91">
        <v>7</v>
      </c>
      <c r="BA174" s="64"/>
      <c r="BB174" s="119" t="s">
        <v>6</v>
      </c>
      <c r="BC174" s="91"/>
      <c r="BD174" s="124"/>
      <c r="BE174" s="125"/>
      <c r="BF174" s="130">
        <v>5.5</v>
      </c>
      <c r="BG174" s="92"/>
      <c r="BH174" s="114" t="s">
        <v>6</v>
      </c>
      <c r="BI174" s="91"/>
      <c r="BJ174" s="91"/>
      <c r="BK174" s="92"/>
      <c r="BL174" s="91" t="s">
        <v>6</v>
      </c>
      <c r="BM174" s="91"/>
      <c r="BN174" s="481">
        <v>5.125</v>
      </c>
      <c r="BO174" s="498"/>
      <c r="BP174" s="136" t="s">
        <v>6</v>
      </c>
      <c r="BQ174" s="201"/>
      <c r="BR174" s="133">
        <v>7</v>
      </c>
      <c r="BS174" s="92" t="s">
        <v>1076</v>
      </c>
      <c r="BT174" s="91" t="s">
        <v>6</v>
      </c>
      <c r="BU174" s="92"/>
      <c r="BV174" s="133" t="s">
        <v>295</v>
      </c>
      <c r="BW174" s="92" t="s">
        <v>1166</v>
      </c>
      <c r="BX174" s="505" t="s">
        <v>6</v>
      </c>
      <c r="BY174" s="498"/>
      <c r="BZ174" s="154"/>
      <c r="CA174" s="92" t="s">
        <v>1192</v>
      </c>
      <c r="CB174" s="91" t="s">
        <v>6</v>
      </c>
      <c r="CC174" s="92" t="s">
        <v>1224</v>
      </c>
      <c r="CD174" s="145">
        <v>7</v>
      </c>
      <c r="CE174" s="97" t="s">
        <v>2154</v>
      </c>
      <c r="CF174" s="133">
        <v>6</v>
      </c>
      <c r="CG174" s="143" t="s">
        <v>1290</v>
      </c>
      <c r="CH174" s="91">
        <v>4.5</v>
      </c>
      <c r="CI174" s="92"/>
      <c r="CJ174" s="133">
        <v>7</v>
      </c>
      <c r="CK174" s="140" t="s">
        <v>1394</v>
      </c>
      <c r="CL174" s="150">
        <v>6.25</v>
      </c>
      <c r="CM174" s="92"/>
      <c r="CN174" s="150">
        <v>6.25</v>
      </c>
      <c r="CO174" s="92" t="s">
        <v>1630</v>
      </c>
      <c r="CP174" s="91">
        <v>6</v>
      </c>
      <c r="CQ174" s="91"/>
      <c r="CR174" s="133" t="s">
        <v>6</v>
      </c>
      <c r="CS174" s="211" t="s">
        <v>1589</v>
      </c>
      <c r="CT174" s="114">
        <v>1.5</v>
      </c>
      <c r="CU174" s="92" t="s">
        <v>1488</v>
      </c>
      <c r="CV174" s="114">
        <v>6</v>
      </c>
      <c r="CW174" s="92"/>
      <c r="CX174" s="92">
        <v>5</v>
      </c>
      <c r="CY174" s="92"/>
      <c r="CZ174" s="46" t="s">
        <v>6</v>
      </c>
      <c r="DA174" s="45"/>
      <c r="DC174" s="184">
        <f t="shared" si="18"/>
        <v>26</v>
      </c>
    </row>
    <row r="175" spans="1:107" s="184" customFormat="1" ht="19" customHeight="1" x14ac:dyDescent="0.25">
      <c r="A175" s="205">
        <v>517110</v>
      </c>
      <c r="B175" s="5">
        <v>134</v>
      </c>
      <c r="C175" s="6" t="s">
        <v>139</v>
      </c>
      <c r="D175" s="29" t="s">
        <v>6</v>
      </c>
      <c r="E175" s="27"/>
      <c r="F175" s="46"/>
      <c r="G175" s="46"/>
      <c r="H175" s="186">
        <v>6.5</v>
      </c>
      <c r="I175" s="125"/>
      <c r="J175" s="481" t="s">
        <v>6</v>
      </c>
      <c r="K175" s="482" t="s">
        <v>1933</v>
      </c>
      <c r="L175" s="60" t="s">
        <v>6</v>
      </c>
      <c r="M175" s="64"/>
      <c r="N175" s="145" t="s">
        <v>6</v>
      </c>
      <c r="O175" s="97"/>
      <c r="P175" s="213">
        <v>6.35</v>
      </c>
      <c r="Q175" s="125"/>
      <c r="R175" s="214" t="s">
        <v>6</v>
      </c>
      <c r="S175" s="88"/>
      <c r="T175" s="222">
        <v>10</v>
      </c>
      <c r="U175" s="188" t="s">
        <v>1837</v>
      </c>
      <c r="V175" s="282">
        <v>7.44</v>
      </c>
      <c r="W175" s="80" t="s">
        <v>431</v>
      </c>
      <c r="X175" s="85" t="s">
        <v>6</v>
      </c>
      <c r="Y175" s="88" t="s">
        <v>477</v>
      </c>
      <c r="Z175" s="91">
        <v>4</v>
      </c>
      <c r="AA175" s="92" t="s">
        <v>2</v>
      </c>
      <c r="AB175" s="91" t="s">
        <v>6</v>
      </c>
      <c r="AC175" s="92"/>
      <c r="AD175" s="96" t="s">
        <v>6</v>
      </c>
      <c r="AE175" s="92"/>
      <c r="AF175" s="46">
        <v>7</v>
      </c>
      <c r="AG175" s="45"/>
      <c r="AH175" s="91">
        <v>6</v>
      </c>
      <c r="AI175" s="92"/>
      <c r="AJ175" s="133">
        <v>6.5</v>
      </c>
      <c r="AK175" s="102" t="s">
        <v>689</v>
      </c>
      <c r="AL175" s="91" t="s">
        <v>295</v>
      </c>
      <c r="AM175" s="92" t="s">
        <v>735</v>
      </c>
      <c r="AN175" s="481" t="s">
        <v>6</v>
      </c>
      <c r="AO175" s="498"/>
      <c r="AP175" s="114">
        <v>6</v>
      </c>
      <c r="AQ175" s="129" t="s">
        <v>759</v>
      </c>
      <c r="AR175" s="481" t="s">
        <v>6</v>
      </c>
      <c r="AS175" s="498" t="s">
        <v>2022</v>
      </c>
      <c r="AT175" s="481" t="s">
        <v>6</v>
      </c>
      <c r="AU175" s="498"/>
      <c r="AV175" s="115" t="s">
        <v>6</v>
      </c>
      <c r="AW175" s="91"/>
      <c r="AX175" s="168">
        <v>6.875</v>
      </c>
      <c r="AY175" s="173" t="s">
        <v>1768</v>
      </c>
      <c r="AZ175" s="79">
        <v>7</v>
      </c>
      <c r="BA175" s="64"/>
      <c r="BB175" s="119" t="s">
        <v>6</v>
      </c>
      <c r="BC175" s="91"/>
      <c r="BD175" s="124"/>
      <c r="BE175" s="125"/>
      <c r="BF175" s="130">
        <v>5.5</v>
      </c>
      <c r="BG175" s="92"/>
      <c r="BH175" s="114" t="s">
        <v>6</v>
      </c>
      <c r="BI175" s="91"/>
      <c r="BJ175" s="91"/>
      <c r="BK175" s="92"/>
      <c r="BL175" s="91" t="s">
        <v>6</v>
      </c>
      <c r="BM175" s="92" t="s">
        <v>994</v>
      </c>
      <c r="BN175" s="481">
        <v>5.125</v>
      </c>
      <c r="BO175" s="498" t="s">
        <v>2095</v>
      </c>
      <c r="BP175" s="136" t="s">
        <v>6</v>
      </c>
      <c r="BQ175" s="201"/>
      <c r="BR175" s="133">
        <v>7</v>
      </c>
      <c r="BS175" s="92"/>
      <c r="BT175" s="91" t="s">
        <v>6</v>
      </c>
      <c r="BU175" s="92"/>
      <c r="BV175" s="144">
        <v>5.75</v>
      </c>
      <c r="BW175" s="92" t="s">
        <v>1167</v>
      </c>
      <c r="BX175" s="505" t="s">
        <v>6</v>
      </c>
      <c r="BY175" s="498"/>
      <c r="BZ175" s="154"/>
      <c r="CA175" s="92"/>
      <c r="CB175" s="91">
        <v>6</v>
      </c>
      <c r="CC175" s="92" t="s">
        <v>1224</v>
      </c>
      <c r="CD175" s="145">
        <v>7</v>
      </c>
      <c r="CE175" s="97"/>
      <c r="CF175" s="133">
        <v>6</v>
      </c>
      <c r="CG175" s="143" t="s">
        <v>1291</v>
      </c>
      <c r="CH175" s="91">
        <v>4.5</v>
      </c>
      <c r="CI175" s="92"/>
      <c r="CJ175" s="91">
        <v>8.25</v>
      </c>
      <c r="CK175" s="140" t="s">
        <v>1395</v>
      </c>
      <c r="CL175" s="150">
        <v>6.25</v>
      </c>
      <c r="CM175" s="92"/>
      <c r="CN175" s="150">
        <v>6.25</v>
      </c>
      <c r="CO175" s="92" t="s">
        <v>1630</v>
      </c>
      <c r="CP175" s="91">
        <v>6</v>
      </c>
      <c r="CQ175" s="91"/>
      <c r="CR175" s="133" t="s">
        <v>6</v>
      </c>
      <c r="CS175" s="211" t="s">
        <v>1590</v>
      </c>
      <c r="CT175" s="114">
        <v>1.5</v>
      </c>
      <c r="CU175" s="92" t="s">
        <v>1488</v>
      </c>
      <c r="CV175" s="114" t="s">
        <v>445</v>
      </c>
      <c r="CW175" s="92"/>
      <c r="CX175" s="92">
        <v>5</v>
      </c>
      <c r="CY175" s="92" t="s">
        <v>2335</v>
      </c>
      <c r="CZ175" s="46" t="s">
        <v>6</v>
      </c>
      <c r="DA175" s="45"/>
      <c r="DC175" s="184">
        <f t="shared" si="18"/>
        <v>25</v>
      </c>
    </row>
    <row r="176" spans="1:107" s="184" customFormat="1" ht="19" customHeight="1" x14ac:dyDescent="0.25">
      <c r="A176" s="205" t="s">
        <v>256</v>
      </c>
      <c r="B176" s="5">
        <v>135</v>
      </c>
      <c r="C176" s="6" t="s">
        <v>140</v>
      </c>
      <c r="D176" s="29">
        <v>4</v>
      </c>
      <c r="E176" s="27"/>
      <c r="F176" s="46" t="s">
        <v>2</v>
      </c>
      <c r="G176" s="46"/>
      <c r="H176" s="186">
        <v>6.5</v>
      </c>
      <c r="I176" s="125" t="s">
        <v>1670</v>
      </c>
      <c r="J176" s="481">
        <v>5.6</v>
      </c>
      <c r="K176" s="482" t="s">
        <v>1931</v>
      </c>
      <c r="L176" s="60" t="s">
        <v>6</v>
      </c>
      <c r="M176" s="64"/>
      <c r="N176" s="145" t="s">
        <v>6</v>
      </c>
      <c r="O176" s="97"/>
      <c r="P176" s="76">
        <v>10</v>
      </c>
      <c r="Q176" s="125" t="s">
        <v>398</v>
      </c>
      <c r="R176" s="214" t="s">
        <v>6</v>
      </c>
      <c r="S176" s="88" t="s">
        <v>1864</v>
      </c>
      <c r="T176" s="203">
        <v>5.75</v>
      </c>
      <c r="U176" s="188"/>
      <c r="V176" s="79">
        <v>6</v>
      </c>
      <c r="W176" s="80" t="s">
        <v>451</v>
      </c>
      <c r="X176" s="85">
        <v>4</v>
      </c>
      <c r="Y176" s="88"/>
      <c r="Z176" s="91">
        <v>4</v>
      </c>
      <c r="AA176" s="92"/>
      <c r="AB176" s="91">
        <v>6</v>
      </c>
      <c r="AC176" s="92"/>
      <c r="AD176" s="96" t="s">
        <v>295</v>
      </c>
      <c r="AE176" s="92" t="s">
        <v>576</v>
      </c>
      <c r="AF176" s="46" t="s">
        <v>6</v>
      </c>
      <c r="AG176" s="45" t="s">
        <v>2</v>
      </c>
      <c r="AH176" s="248">
        <v>6</v>
      </c>
      <c r="AI176" s="129" t="s">
        <v>646</v>
      </c>
      <c r="AJ176" s="133">
        <v>6.5</v>
      </c>
      <c r="AK176" s="102" t="s">
        <v>668</v>
      </c>
      <c r="AL176" s="91">
        <v>6</v>
      </c>
      <c r="AM176" s="92" t="s">
        <v>736</v>
      </c>
      <c r="AN176" s="481">
        <v>5</v>
      </c>
      <c r="AO176" s="498"/>
      <c r="AP176" s="114" t="s">
        <v>6</v>
      </c>
      <c r="AQ176" s="92"/>
      <c r="AR176" s="481">
        <v>10</v>
      </c>
      <c r="AS176" s="498" t="s">
        <v>2023</v>
      </c>
      <c r="AT176" s="481" t="s">
        <v>6</v>
      </c>
      <c r="AU176" s="498"/>
      <c r="AV176" s="115" t="s">
        <v>6</v>
      </c>
      <c r="AW176" s="92"/>
      <c r="AX176" s="168">
        <v>6.875</v>
      </c>
      <c r="AY176" s="64"/>
      <c r="AZ176" s="91">
        <v>7</v>
      </c>
      <c r="BA176" s="64" t="s">
        <v>1715</v>
      </c>
      <c r="BB176" s="119">
        <v>4.2249999999999996</v>
      </c>
      <c r="BC176" s="92"/>
      <c r="BD176" s="124" t="s">
        <v>2</v>
      </c>
      <c r="BE176" s="125"/>
      <c r="BF176" s="130">
        <v>5.5</v>
      </c>
      <c r="BG176" s="92" t="s">
        <v>910</v>
      </c>
      <c r="BH176" s="154">
        <v>9</v>
      </c>
      <c r="BI176" s="92" t="s">
        <v>934</v>
      </c>
      <c r="BJ176" s="91" t="s">
        <v>2</v>
      </c>
      <c r="BK176" s="91"/>
      <c r="BL176" s="91">
        <v>6.875</v>
      </c>
      <c r="BM176" s="92" t="s">
        <v>995</v>
      </c>
      <c r="BN176" s="481">
        <v>5.125</v>
      </c>
      <c r="BO176" s="498" t="s">
        <v>2</v>
      </c>
      <c r="BP176" s="136" t="s">
        <v>6</v>
      </c>
      <c r="BQ176" s="201" t="s">
        <v>2</v>
      </c>
      <c r="BR176" s="207">
        <v>4.75</v>
      </c>
      <c r="BS176" s="92" t="s">
        <v>1077</v>
      </c>
      <c r="BT176" s="91">
        <v>5</v>
      </c>
      <c r="BU176" s="92"/>
      <c r="BV176" s="133" t="s">
        <v>295</v>
      </c>
      <c r="BW176" s="92" t="s">
        <v>1164</v>
      </c>
      <c r="BX176" s="505">
        <v>4.5</v>
      </c>
      <c r="BY176" s="498"/>
      <c r="BZ176" s="154"/>
      <c r="CA176" s="92"/>
      <c r="CB176" s="91" t="s">
        <v>6</v>
      </c>
      <c r="CC176" s="92" t="s">
        <v>1223</v>
      </c>
      <c r="CD176" s="145" t="s">
        <v>6</v>
      </c>
      <c r="CE176" s="97"/>
      <c r="CF176" s="133">
        <v>5</v>
      </c>
      <c r="CG176" s="143" t="s">
        <v>1292</v>
      </c>
      <c r="CH176" s="91">
        <v>4.5</v>
      </c>
      <c r="CI176" s="92" t="s">
        <v>1348</v>
      </c>
      <c r="CJ176" s="91">
        <v>7</v>
      </c>
      <c r="CK176" s="92" t="s">
        <v>1396</v>
      </c>
      <c r="CL176" s="150">
        <v>6.25</v>
      </c>
      <c r="CM176" s="92"/>
      <c r="CN176" s="150">
        <v>4.7</v>
      </c>
      <c r="CO176" s="92"/>
      <c r="CP176" s="91">
        <v>6</v>
      </c>
      <c r="CQ176" s="92"/>
      <c r="CR176" s="133" t="s">
        <v>6</v>
      </c>
      <c r="CS176" s="64"/>
      <c r="CT176" s="114">
        <v>1.5</v>
      </c>
      <c r="CU176" s="92" t="s">
        <v>1488</v>
      </c>
      <c r="CV176" s="114">
        <v>6</v>
      </c>
      <c r="CW176" s="92"/>
      <c r="CX176" s="92">
        <v>5</v>
      </c>
      <c r="CY176" s="92" t="s">
        <v>2336</v>
      </c>
      <c r="CZ176" s="46">
        <v>4</v>
      </c>
      <c r="DA176" s="45" t="s">
        <v>2236</v>
      </c>
      <c r="DB176" s="184" t="s">
        <v>2</v>
      </c>
      <c r="DC176" s="184">
        <f t="shared" si="18"/>
        <v>34</v>
      </c>
    </row>
    <row r="177" spans="1:107" s="184" customFormat="1" ht="19" customHeight="1" x14ac:dyDescent="0.25">
      <c r="A177" s="205">
        <v>71312</v>
      </c>
      <c r="B177" s="5">
        <v>136</v>
      </c>
      <c r="C177" s="6" t="s">
        <v>141</v>
      </c>
      <c r="D177" s="29">
        <v>4</v>
      </c>
      <c r="E177" s="27"/>
      <c r="F177" s="46"/>
      <c r="G177" s="46"/>
      <c r="H177" s="186">
        <v>6.5</v>
      </c>
      <c r="I177" s="125"/>
      <c r="J177" s="481">
        <v>5.6</v>
      </c>
      <c r="K177" s="482" t="s">
        <v>1931</v>
      </c>
      <c r="L177" s="60" t="s">
        <v>6</v>
      </c>
      <c r="M177" s="64"/>
      <c r="N177" s="145" t="s">
        <v>6</v>
      </c>
      <c r="O177" s="97"/>
      <c r="P177" s="213" t="s">
        <v>6</v>
      </c>
      <c r="Q177" s="125"/>
      <c r="R177" s="214">
        <v>0.39800000000000002</v>
      </c>
      <c r="S177" s="88" t="s">
        <v>1865</v>
      </c>
      <c r="T177" s="203" t="s">
        <v>6</v>
      </c>
      <c r="U177" s="188"/>
      <c r="V177" s="79">
        <v>4</v>
      </c>
      <c r="W177" s="80" t="s">
        <v>452</v>
      </c>
      <c r="X177" s="85" t="s">
        <v>6</v>
      </c>
      <c r="Y177" s="88" t="s">
        <v>493</v>
      </c>
      <c r="Z177" s="91">
        <v>4</v>
      </c>
      <c r="AA177" s="92"/>
      <c r="AB177" s="91" t="s">
        <v>6</v>
      </c>
      <c r="AC177" s="92"/>
      <c r="AD177" s="96" t="s">
        <v>295</v>
      </c>
      <c r="AE177" s="92" t="s">
        <v>576</v>
      </c>
      <c r="AF177" s="46" t="s">
        <v>6</v>
      </c>
      <c r="AG177" s="45"/>
      <c r="AH177" s="91">
        <v>6</v>
      </c>
      <c r="AI177" s="92"/>
      <c r="AJ177" s="133">
        <v>6.5</v>
      </c>
      <c r="AK177" s="102" t="s">
        <v>668</v>
      </c>
      <c r="AL177" s="91" t="s">
        <v>6</v>
      </c>
      <c r="AM177" s="92"/>
      <c r="AN177" s="481" t="s">
        <v>6</v>
      </c>
      <c r="AO177" s="498"/>
      <c r="AP177" s="114" t="s">
        <v>6</v>
      </c>
      <c r="AQ177" s="92"/>
      <c r="AR177" s="481">
        <v>10</v>
      </c>
      <c r="AS177" s="498" t="s">
        <v>2020</v>
      </c>
      <c r="AT177" s="481" t="s">
        <v>6</v>
      </c>
      <c r="AU177" s="498"/>
      <c r="AV177" s="115" t="s">
        <v>6</v>
      </c>
      <c r="AW177" s="92"/>
      <c r="AX177" s="168">
        <v>6.875</v>
      </c>
      <c r="AY177" s="64"/>
      <c r="AZ177" s="91" t="s">
        <v>6</v>
      </c>
      <c r="BA177" s="64"/>
      <c r="BB177" s="119" t="s">
        <v>6</v>
      </c>
      <c r="BC177" s="92" t="s">
        <v>847</v>
      </c>
      <c r="BD177" s="266" t="s">
        <v>6</v>
      </c>
      <c r="BE177" s="64" t="s">
        <v>867</v>
      </c>
      <c r="BF177" s="130" t="s">
        <v>6</v>
      </c>
      <c r="BG177" s="92" t="s">
        <v>911</v>
      </c>
      <c r="BH177" s="154" t="s">
        <v>6</v>
      </c>
      <c r="BI177" s="92"/>
      <c r="BJ177" s="91"/>
      <c r="BK177" s="91"/>
      <c r="BL177" s="91" t="s">
        <v>6</v>
      </c>
      <c r="BM177" s="92"/>
      <c r="BN177" s="481">
        <v>5.125</v>
      </c>
      <c r="BO177" s="498"/>
      <c r="BP177" s="136" t="s">
        <v>6</v>
      </c>
      <c r="BQ177" s="201"/>
      <c r="BR177" s="133" t="s">
        <v>6</v>
      </c>
      <c r="BS177" s="92"/>
      <c r="BT177" s="91" t="s">
        <v>6</v>
      </c>
      <c r="BU177" s="92"/>
      <c r="BV177" s="133" t="s">
        <v>295</v>
      </c>
      <c r="BW177" s="92" t="s">
        <v>1164</v>
      </c>
      <c r="BX177" s="505" t="s">
        <v>6</v>
      </c>
      <c r="BY177" s="498" t="s">
        <v>2131</v>
      </c>
      <c r="BZ177" s="154" t="s">
        <v>2</v>
      </c>
      <c r="CA177" s="92" t="s">
        <v>1193</v>
      </c>
      <c r="CB177" s="91" t="s">
        <v>6</v>
      </c>
      <c r="CC177" s="92"/>
      <c r="CD177" s="145" t="s">
        <v>6</v>
      </c>
      <c r="CE177" s="97"/>
      <c r="CF177" s="91" t="s">
        <v>6</v>
      </c>
      <c r="CG177" s="143"/>
      <c r="CH177" s="91">
        <v>4.5</v>
      </c>
      <c r="CI177" s="92" t="s">
        <v>1349</v>
      </c>
      <c r="CJ177" s="91" t="s">
        <v>6</v>
      </c>
      <c r="CK177" s="92"/>
      <c r="CL177" s="150" t="s">
        <v>6</v>
      </c>
      <c r="CM177" s="92" t="s">
        <v>1446</v>
      </c>
      <c r="CN177" s="150" t="s">
        <v>6</v>
      </c>
      <c r="CO177" s="92"/>
      <c r="CP177" s="91" t="s">
        <v>6</v>
      </c>
      <c r="CQ177" s="92"/>
      <c r="CR177" s="133" t="s">
        <v>6</v>
      </c>
      <c r="CS177" s="64"/>
      <c r="CT177" s="114">
        <v>1.5</v>
      </c>
      <c r="CU177" s="92" t="s">
        <v>1488</v>
      </c>
      <c r="CV177" s="114">
        <v>6</v>
      </c>
      <c r="CW177" s="92"/>
      <c r="CX177" s="92">
        <v>5</v>
      </c>
      <c r="CY177" s="92"/>
      <c r="CZ177" s="46" t="s">
        <v>6</v>
      </c>
      <c r="DA177" s="45"/>
      <c r="DC177" s="184">
        <f t="shared" si="18"/>
        <v>15</v>
      </c>
    </row>
    <row r="178" spans="1:107" s="184" customFormat="1" ht="19" customHeight="1" x14ac:dyDescent="0.25">
      <c r="A178" s="205">
        <v>713990</v>
      </c>
      <c r="B178" s="5">
        <v>137</v>
      </c>
      <c r="C178" s="6" t="s">
        <v>142</v>
      </c>
      <c r="D178" s="29">
        <v>4</v>
      </c>
      <c r="E178" s="27"/>
      <c r="F178" s="46"/>
      <c r="G178" s="46"/>
      <c r="H178" s="186" t="s">
        <v>6</v>
      </c>
      <c r="I178" s="125"/>
      <c r="J178" s="481" t="s">
        <v>6</v>
      </c>
      <c r="K178" s="482" t="s">
        <v>1934</v>
      </c>
      <c r="L178" s="60" t="s">
        <v>6</v>
      </c>
      <c r="M178" s="64"/>
      <c r="N178" s="145" t="s">
        <v>6</v>
      </c>
      <c r="O178" s="97"/>
      <c r="P178" s="76">
        <v>10</v>
      </c>
      <c r="Q178" s="125" t="s">
        <v>400</v>
      </c>
      <c r="R178" s="214" t="s">
        <v>6</v>
      </c>
      <c r="S178" s="88" t="s">
        <v>1866</v>
      </c>
      <c r="T178" s="203">
        <v>5.75</v>
      </c>
      <c r="U178" s="188"/>
      <c r="V178" s="144" t="s">
        <v>6</v>
      </c>
      <c r="W178" s="80" t="s">
        <v>453</v>
      </c>
      <c r="X178" s="85" t="s">
        <v>6</v>
      </c>
      <c r="Y178" s="88" t="s">
        <v>494</v>
      </c>
      <c r="Z178" s="91">
        <v>4</v>
      </c>
      <c r="AA178" s="92"/>
      <c r="AB178" s="91">
        <v>6</v>
      </c>
      <c r="AC178" s="92"/>
      <c r="AD178" s="96" t="s">
        <v>6</v>
      </c>
      <c r="AE178" s="92"/>
      <c r="AF178" s="46" t="s">
        <v>6</v>
      </c>
      <c r="AG178" s="45"/>
      <c r="AH178" s="259" t="s">
        <v>6</v>
      </c>
      <c r="AI178" s="129" t="s">
        <v>647</v>
      </c>
      <c r="AJ178" s="133">
        <v>6.5</v>
      </c>
      <c r="AK178" s="102" t="s">
        <v>668</v>
      </c>
      <c r="AL178" s="91" t="s">
        <v>6</v>
      </c>
      <c r="AM178" s="92" t="s">
        <v>737</v>
      </c>
      <c r="AN178" s="481" t="s">
        <v>6</v>
      </c>
      <c r="AO178" s="498"/>
      <c r="AP178" s="114" t="s">
        <v>6</v>
      </c>
      <c r="AQ178" s="92"/>
      <c r="AR178" s="481">
        <v>10</v>
      </c>
      <c r="AS178" s="498" t="s">
        <v>2</v>
      </c>
      <c r="AT178" s="481" t="s">
        <v>6</v>
      </c>
      <c r="AU178" s="498"/>
      <c r="AV178" s="115" t="s">
        <v>6</v>
      </c>
      <c r="AW178" s="92"/>
      <c r="AX178" s="206">
        <v>6.875</v>
      </c>
      <c r="AY178" s="173" t="s">
        <v>1769</v>
      </c>
      <c r="AZ178" s="133">
        <v>7</v>
      </c>
      <c r="BA178" s="64" t="s">
        <v>1716</v>
      </c>
      <c r="BB178" s="119">
        <v>4.2249999999999996</v>
      </c>
      <c r="BC178" s="92"/>
      <c r="BD178" s="124"/>
      <c r="BE178" s="125"/>
      <c r="BF178" s="130">
        <v>5.5</v>
      </c>
      <c r="BG178" s="92" t="s">
        <v>912</v>
      </c>
      <c r="BH178" s="154" t="s">
        <v>6</v>
      </c>
      <c r="BI178" s="92"/>
      <c r="BJ178" s="91"/>
      <c r="BK178" s="91"/>
      <c r="BL178" s="91">
        <v>6.875</v>
      </c>
      <c r="BM178" s="92" t="s">
        <v>996</v>
      </c>
      <c r="BN178" s="481">
        <v>5.125</v>
      </c>
      <c r="BO178" s="498" t="s">
        <v>2096</v>
      </c>
      <c r="BP178" s="220">
        <v>4</v>
      </c>
      <c r="BQ178" s="201" t="s">
        <v>1034</v>
      </c>
      <c r="BR178" s="207">
        <v>4.75</v>
      </c>
      <c r="BS178" s="92" t="s">
        <v>1078</v>
      </c>
      <c r="BT178" s="91" t="s">
        <v>6</v>
      </c>
      <c r="BU178" s="92"/>
      <c r="BV178" s="133" t="s">
        <v>6</v>
      </c>
      <c r="BW178" s="92" t="s">
        <v>1164</v>
      </c>
      <c r="BX178" s="505">
        <v>4.5</v>
      </c>
      <c r="BY178" s="498" t="s">
        <v>2132</v>
      </c>
      <c r="BZ178" s="114" t="s">
        <v>2</v>
      </c>
      <c r="CA178" s="92"/>
      <c r="CB178" s="91" t="s">
        <v>6</v>
      </c>
      <c r="CC178" s="92" t="s">
        <v>1223</v>
      </c>
      <c r="CD178" s="145" t="s">
        <v>6</v>
      </c>
      <c r="CE178" s="97"/>
      <c r="CF178" s="91">
        <v>5</v>
      </c>
      <c r="CG178" s="143" t="s">
        <v>1293</v>
      </c>
      <c r="CH178" s="91" t="s">
        <v>6</v>
      </c>
      <c r="CI178" s="92"/>
      <c r="CJ178" s="133">
        <v>7</v>
      </c>
      <c r="CK178" s="140" t="s">
        <v>1397</v>
      </c>
      <c r="CL178" s="150" t="s">
        <v>6</v>
      </c>
      <c r="CM178" s="92"/>
      <c r="CN178" s="150" t="s">
        <v>6</v>
      </c>
      <c r="CO178" s="92"/>
      <c r="CP178" s="91" t="s">
        <v>6</v>
      </c>
      <c r="CQ178" s="92"/>
      <c r="CR178" s="133" t="s">
        <v>6</v>
      </c>
      <c r="CS178" s="64"/>
      <c r="CT178" s="153">
        <v>1.5</v>
      </c>
      <c r="CU178" s="92" t="s">
        <v>1511</v>
      </c>
      <c r="CV178" s="114">
        <v>6</v>
      </c>
      <c r="CW178" s="92" t="s">
        <v>1553</v>
      </c>
      <c r="CX178" s="92">
        <v>5</v>
      </c>
      <c r="CY178" s="92" t="s">
        <v>2303</v>
      </c>
      <c r="CZ178" s="46" t="s">
        <v>6</v>
      </c>
      <c r="DA178" s="45" t="s">
        <v>2237</v>
      </c>
      <c r="DB178" s="92" t="s">
        <v>2</v>
      </c>
      <c r="DC178" s="184">
        <f t="shared" si="18"/>
        <v>21</v>
      </c>
    </row>
    <row r="179" spans="1:107" s="184" customFormat="1" ht="19" customHeight="1" x14ac:dyDescent="0.25">
      <c r="A179" s="205" t="s">
        <v>257</v>
      </c>
      <c r="B179" s="5">
        <v>138</v>
      </c>
      <c r="C179" s="12" t="s">
        <v>143</v>
      </c>
      <c r="D179" s="39" t="s">
        <v>6</v>
      </c>
      <c r="E179" s="40"/>
      <c r="F179" s="145"/>
      <c r="G179" s="145"/>
      <c r="H179" s="133" t="s">
        <v>6</v>
      </c>
      <c r="I179" s="64" t="s">
        <v>1671</v>
      </c>
      <c r="J179" s="481">
        <v>5.6</v>
      </c>
      <c r="K179" s="482" t="s">
        <v>1906</v>
      </c>
      <c r="L179" s="60" t="s">
        <v>6</v>
      </c>
      <c r="M179" s="64"/>
      <c r="N179" s="145" t="s">
        <v>6</v>
      </c>
      <c r="O179" s="97"/>
      <c r="P179" s="279">
        <v>10</v>
      </c>
      <c r="Q179" s="64" t="s">
        <v>401</v>
      </c>
      <c r="R179" s="265" t="s">
        <v>6</v>
      </c>
      <c r="S179" s="92" t="s">
        <v>1867</v>
      </c>
      <c r="T179" s="203" t="s">
        <v>6</v>
      </c>
      <c r="U179" s="188"/>
      <c r="V179" s="79">
        <v>6</v>
      </c>
      <c r="W179" s="80" t="s">
        <v>454</v>
      </c>
      <c r="X179" s="91" t="s">
        <v>6</v>
      </c>
      <c r="Y179" s="92"/>
      <c r="Z179" s="91">
        <v>4</v>
      </c>
      <c r="AA179" s="92"/>
      <c r="AB179" s="91" t="s">
        <v>6</v>
      </c>
      <c r="AC179" s="92" t="s">
        <v>562</v>
      </c>
      <c r="AD179" s="96" t="s">
        <v>6</v>
      </c>
      <c r="AE179" s="92"/>
      <c r="AF179" s="46" t="s">
        <v>6</v>
      </c>
      <c r="AG179" s="45"/>
      <c r="AH179" s="91">
        <v>6</v>
      </c>
      <c r="AI179" s="129" t="s">
        <v>648</v>
      </c>
      <c r="AJ179" s="133">
        <v>6.5</v>
      </c>
      <c r="AK179" s="102" t="s">
        <v>668</v>
      </c>
      <c r="AL179" s="91" t="s">
        <v>6</v>
      </c>
      <c r="AM179" s="92"/>
      <c r="AN179" s="481">
        <v>5</v>
      </c>
      <c r="AO179" s="498" t="s">
        <v>1990</v>
      </c>
      <c r="AP179" s="114" t="s">
        <v>6</v>
      </c>
      <c r="AQ179" s="92"/>
      <c r="AR179" s="481" t="s">
        <v>6</v>
      </c>
      <c r="AS179" s="498" t="s">
        <v>2</v>
      </c>
      <c r="AT179" s="481" t="s">
        <v>6</v>
      </c>
      <c r="AU179" s="498"/>
      <c r="AV179" s="115" t="s">
        <v>6</v>
      </c>
      <c r="AW179" s="92"/>
      <c r="AX179" s="206" t="s">
        <v>6</v>
      </c>
      <c r="AY179" s="64" t="s">
        <v>1770</v>
      </c>
      <c r="AZ179" s="91" t="s">
        <v>6</v>
      </c>
      <c r="BA179" s="64"/>
      <c r="BB179" s="236">
        <v>4.2249999999999996</v>
      </c>
      <c r="BC179" s="257" t="s">
        <v>848</v>
      </c>
      <c r="BD179" s="266" t="s">
        <v>2</v>
      </c>
      <c r="BE179" s="64"/>
      <c r="BF179" s="130">
        <v>5.5</v>
      </c>
      <c r="BG179" s="92" t="s">
        <v>912</v>
      </c>
      <c r="BH179" s="154" t="s">
        <v>6</v>
      </c>
      <c r="BI179" s="92" t="s">
        <v>935</v>
      </c>
      <c r="BJ179" s="91" t="s">
        <v>2</v>
      </c>
      <c r="BK179" s="91"/>
      <c r="BL179" s="133">
        <v>6.875</v>
      </c>
      <c r="BM179" s="92" t="s">
        <v>997</v>
      </c>
      <c r="BN179" s="481">
        <v>5.125</v>
      </c>
      <c r="BO179" s="498"/>
      <c r="BP179" s="136">
        <v>4</v>
      </c>
      <c r="BQ179" s="201" t="s">
        <v>2</v>
      </c>
      <c r="BR179" s="91" t="s">
        <v>6</v>
      </c>
      <c r="BS179" s="92" t="s">
        <v>1079</v>
      </c>
      <c r="BT179" s="91" t="s">
        <v>6</v>
      </c>
      <c r="BU179" s="92" t="s">
        <v>1110</v>
      </c>
      <c r="BV179" s="144">
        <v>5.75</v>
      </c>
      <c r="BW179" s="92" t="s">
        <v>1168</v>
      </c>
      <c r="BX179" s="505">
        <v>4.5</v>
      </c>
      <c r="BY179" s="498"/>
      <c r="BZ179" s="114"/>
      <c r="CA179" s="92"/>
      <c r="CB179" s="91" t="s">
        <v>6</v>
      </c>
      <c r="CC179" s="92" t="s">
        <v>1223</v>
      </c>
      <c r="CD179" s="145" t="s">
        <v>6</v>
      </c>
      <c r="CE179" s="97"/>
      <c r="CF179" s="91">
        <v>5</v>
      </c>
      <c r="CG179" s="143" t="s">
        <v>1294</v>
      </c>
      <c r="CH179" s="91">
        <v>4.5</v>
      </c>
      <c r="CI179" s="92"/>
      <c r="CJ179" s="91">
        <v>7</v>
      </c>
      <c r="CK179" s="92"/>
      <c r="CL179" s="150">
        <v>6.25</v>
      </c>
      <c r="CM179" s="92" t="s">
        <v>1447</v>
      </c>
      <c r="CN179" s="150">
        <v>4.7</v>
      </c>
      <c r="CO179" s="92"/>
      <c r="CP179" s="91">
        <v>6</v>
      </c>
      <c r="CQ179" s="92" t="s">
        <v>1476</v>
      </c>
      <c r="CR179" s="133" t="s">
        <v>6</v>
      </c>
      <c r="CS179" s="64"/>
      <c r="CT179" s="114" t="s">
        <v>6</v>
      </c>
      <c r="CU179" s="92" t="s">
        <v>1512</v>
      </c>
      <c r="CV179" s="154">
        <v>6</v>
      </c>
      <c r="CW179" s="92" t="s">
        <v>1554</v>
      </c>
      <c r="CX179" s="92">
        <v>5</v>
      </c>
      <c r="CY179" s="92" t="s">
        <v>2304</v>
      </c>
      <c r="CZ179" s="46" t="s">
        <v>6</v>
      </c>
      <c r="DA179" s="45"/>
      <c r="DC179" s="184">
        <f t="shared" si="18"/>
        <v>22</v>
      </c>
    </row>
    <row r="180" spans="1:107" s="184" customFormat="1" ht="19" customHeight="1" x14ac:dyDescent="0.25">
      <c r="A180" s="205">
        <v>7111</v>
      </c>
      <c r="B180" s="5">
        <v>139</v>
      </c>
      <c r="C180" s="6" t="s">
        <v>144</v>
      </c>
      <c r="D180" s="29">
        <v>4</v>
      </c>
      <c r="E180" s="27"/>
      <c r="F180" s="46"/>
      <c r="G180" s="46"/>
      <c r="H180" s="186">
        <v>6.5</v>
      </c>
      <c r="I180" s="125"/>
      <c r="J180" s="481" t="s">
        <v>6</v>
      </c>
      <c r="K180" s="482" t="s">
        <v>1935</v>
      </c>
      <c r="L180" s="60" t="s">
        <v>6</v>
      </c>
      <c r="M180" s="64"/>
      <c r="N180" s="145" t="s">
        <v>6</v>
      </c>
      <c r="O180" s="97"/>
      <c r="P180" s="76">
        <v>10</v>
      </c>
      <c r="Q180" s="125" t="s">
        <v>402</v>
      </c>
      <c r="R180" s="214">
        <v>0.39800000000000002</v>
      </c>
      <c r="S180" s="88" t="s">
        <v>1852</v>
      </c>
      <c r="T180" s="203" t="s">
        <v>6</v>
      </c>
      <c r="U180" s="188" t="s">
        <v>1838</v>
      </c>
      <c r="V180" s="79">
        <v>6</v>
      </c>
      <c r="W180" s="80"/>
      <c r="X180" s="85">
        <v>4</v>
      </c>
      <c r="Y180" s="88"/>
      <c r="Z180" s="91">
        <v>4</v>
      </c>
      <c r="AA180" s="92"/>
      <c r="AB180" s="91">
        <v>6</v>
      </c>
      <c r="AC180" s="92"/>
      <c r="AD180" s="96" t="s">
        <v>6</v>
      </c>
      <c r="AE180" s="92"/>
      <c r="AF180" s="46" t="s">
        <v>6</v>
      </c>
      <c r="AG180" s="45"/>
      <c r="AH180" s="91">
        <v>6</v>
      </c>
      <c r="AI180" s="92"/>
      <c r="AJ180" s="133">
        <v>6.5</v>
      </c>
      <c r="AK180" s="102" t="s">
        <v>668</v>
      </c>
      <c r="AL180" s="91">
        <v>6</v>
      </c>
      <c r="AM180" s="92"/>
      <c r="AN180" s="481">
        <v>5</v>
      </c>
      <c r="AO180" s="498" t="s">
        <v>1991</v>
      </c>
      <c r="AP180" s="114" t="s">
        <v>6</v>
      </c>
      <c r="AQ180" s="92"/>
      <c r="AR180" s="481">
        <v>10</v>
      </c>
      <c r="AS180" s="498" t="s">
        <v>2024</v>
      </c>
      <c r="AT180" s="481" t="s">
        <v>6</v>
      </c>
      <c r="AU180" s="498"/>
      <c r="AV180" s="115" t="s">
        <v>6</v>
      </c>
      <c r="AW180" s="92"/>
      <c r="AX180" s="206" t="s">
        <v>6</v>
      </c>
      <c r="AY180" s="64" t="s">
        <v>1771</v>
      </c>
      <c r="AZ180" s="133" t="s">
        <v>6</v>
      </c>
      <c r="BA180" s="64" t="s">
        <v>1717</v>
      </c>
      <c r="BB180" s="119">
        <v>4.2249999999999996</v>
      </c>
      <c r="BC180" s="92"/>
      <c r="BD180" s="124"/>
      <c r="BE180" s="125"/>
      <c r="BF180" s="130">
        <v>5.5</v>
      </c>
      <c r="BG180" s="92"/>
      <c r="BH180" s="154">
        <v>9</v>
      </c>
      <c r="BI180" s="92" t="s">
        <v>936</v>
      </c>
      <c r="BJ180" s="91" t="s">
        <v>2</v>
      </c>
      <c r="BK180" s="91"/>
      <c r="BL180" s="133">
        <v>6.875</v>
      </c>
      <c r="BM180" s="92"/>
      <c r="BN180" s="481">
        <v>5.125</v>
      </c>
      <c r="BO180" s="498" t="s">
        <v>2097</v>
      </c>
      <c r="BP180" s="136" t="s">
        <v>6</v>
      </c>
      <c r="BQ180" s="201" t="s">
        <v>2</v>
      </c>
      <c r="BR180" s="150">
        <v>4.75</v>
      </c>
      <c r="BS180" s="92" t="s">
        <v>2</v>
      </c>
      <c r="BT180" s="91">
        <v>5</v>
      </c>
      <c r="BU180" s="92"/>
      <c r="BV180" s="133" t="s">
        <v>295</v>
      </c>
      <c r="BW180" s="92" t="s">
        <v>1164</v>
      </c>
      <c r="BX180" s="505">
        <v>4.5</v>
      </c>
      <c r="BY180" s="498"/>
      <c r="BZ180" s="114"/>
      <c r="CA180" s="92"/>
      <c r="CB180" s="91" t="s">
        <v>6</v>
      </c>
      <c r="CC180" s="92" t="s">
        <v>1223</v>
      </c>
      <c r="CD180" s="145" t="s">
        <v>6</v>
      </c>
      <c r="CE180" s="97"/>
      <c r="CF180" s="91">
        <v>5</v>
      </c>
      <c r="CG180" s="143" t="s">
        <v>1288</v>
      </c>
      <c r="CH180" s="91">
        <v>4.5</v>
      </c>
      <c r="CI180" s="92"/>
      <c r="CJ180" s="91">
        <v>7</v>
      </c>
      <c r="CK180" s="92"/>
      <c r="CL180" s="150">
        <v>6.25</v>
      </c>
      <c r="CM180" s="92" t="s">
        <v>1448</v>
      </c>
      <c r="CN180" s="150">
        <v>4.7</v>
      </c>
      <c r="CO180" s="92"/>
      <c r="CP180" s="91">
        <v>6</v>
      </c>
      <c r="CQ180" s="92"/>
      <c r="CR180" s="133" t="s">
        <v>6</v>
      </c>
      <c r="CS180" s="64"/>
      <c r="CT180" s="114">
        <v>1.5</v>
      </c>
      <c r="CU180" s="92" t="s">
        <v>1513</v>
      </c>
      <c r="CV180" s="114">
        <v>6</v>
      </c>
      <c r="CW180" s="92"/>
      <c r="CX180" s="92">
        <v>5</v>
      </c>
      <c r="CY180" s="92"/>
      <c r="CZ180" s="46">
        <v>4</v>
      </c>
      <c r="DA180" s="45" t="s">
        <v>2237</v>
      </c>
      <c r="DB180" s="184" t="s">
        <v>2</v>
      </c>
      <c r="DC180" s="184">
        <f t="shared" si="18"/>
        <v>31</v>
      </c>
    </row>
    <row r="181" spans="1:107" s="184" customFormat="1" ht="19" customHeight="1" x14ac:dyDescent="0.25">
      <c r="A181" s="205">
        <v>71312</v>
      </c>
      <c r="B181" s="5">
        <v>140</v>
      </c>
      <c r="C181" s="6" t="s">
        <v>145</v>
      </c>
      <c r="D181" s="29">
        <v>4</v>
      </c>
      <c r="E181" s="27"/>
      <c r="F181" s="46"/>
      <c r="G181" s="46"/>
      <c r="H181" s="186">
        <v>6.5</v>
      </c>
      <c r="I181" s="125"/>
      <c r="J181" s="481">
        <v>5.6</v>
      </c>
      <c r="K181" s="482" t="s">
        <v>1931</v>
      </c>
      <c r="L181" s="60" t="s">
        <v>6</v>
      </c>
      <c r="M181" s="64"/>
      <c r="N181" s="145" t="s">
        <v>6</v>
      </c>
      <c r="O181" s="97"/>
      <c r="P181" s="213" t="s">
        <v>6</v>
      </c>
      <c r="Q181" s="125"/>
      <c r="R181" s="214">
        <v>0.39800000000000002</v>
      </c>
      <c r="S181" s="88" t="s">
        <v>1868</v>
      </c>
      <c r="T181" s="203" t="s">
        <v>6</v>
      </c>
      <c r="U181" s="188"/>
      <c r="V181" s="79">
        <v>6</v>
      </c>
      <c r="W181" s="80"/>
      <c r="X181" s="85" t="s">
        <v>6</v>
      </c>
      <c r="Y181" s="88" t="s">
        <v>495</v>
      </c>
      <c r="Z181" s="91">
        <v>4</v>
      </c>
      <c r="AA181" s="92"/>
      <c r="AB181" s="91" t="s">
        <v>6</v>
      </c>
      <c r="AC181" s="92"/>
      <c r="AD181" s="96" t="s">
        <v>295</v>
      </c>
      <c r="AE181" s="92" t="s">
        <v>577</v>
      </c>
      <c r="AF181" s="46" t="s">
        <v>6</v>
      </c>
      <c r="AG181" s="45"/>
      <c r="AH181" s="91">
        <v>6</v>
      </c>
      <c r="AI181" s="92"/>
      <c r="AJ181" s="133">
        <v>6.5</v>
      </c>
      <c r="AK181" s="102" t="s">
        <v>668</v>
      </c>
      <c r="AL181" s="91" t="s">
        <v>6</v>
      </c>
      <c r="AM181" s="92"/>
      <c r="AN181" s="481" t="s">
        <v>6</v>
      </c>
      <c r="AO181" s="498"/>
      <c r="AP181" s="114" t="s">
        <v>6</v>
      </c>
      <c r="AQ181" s="92"/>
      <c r="AR181" s="481">
        <v>10</v>
      </c>
      <c r="AS181" s="498" t="s">
        <v>2020</v>
      </c>
      <c r="AT181" s="481" t="s">
        <v>6</v>
      </c>
      <c r="AU181" s="498"/>
      <c r="AV181" s="115" t="s">
        <v>6</v>
      </c>
      <c r="AW181" s="92"/>
      <c r="AX181" s="206">
        <v>6.875</v>
      </c>
      <c r="AY181" s="64"/>
      <c r="AZ181" s="133" t="s">
        <v>6</v>
      </c>
      <c r="BA181" s="64"/>
      <c r="BB181" s="119">
        <v>4.2249999999999996</v>
      </c>
      <c r="BC181" s="92" t="s">
        <v>849</v>
      </c>
      <c r="BD181" s="124" t="s">
        <v>2</v>
      </c>
      <c r="BE181" s="125"/>
      <c r="BF181" s="130" t="s">
        <v>6</v>
      </c>
      <c r="BG181" s="92" t="s">
        <v>911</v>
      </c>
      <c r="BH181" s="154" t="s">
        <v>6</v>
      </c>
      <c r="BI181" s="64" t="s">
        <v>937</v>
      </c>
      <c r="BJ181" s="91" t="s">
        <v>2</v>
      </c>
      <c r="BK181" s="91"/>
      <c r="BL181" s="133" t="s">
        <v>6</v>
      </c>
      <c r="BM181" s="92"/>
      <c r="BN181" s="481">
        <v>5.125</v>
      </c>
      <c r="BO181" s="498"/>
      <c r="BP181" s="136" t="s">
        <v>6</v>
      </c>
      <c r="BQ181" s="201"/>
      <c r="BR181" s="91" t="s">
        <v>6</v>
      </c>
      <c r="BS181" s="92"/>
      <c r="BT181" s="91" t="s">
        <v>6</v>
      </c>
      <c r="BU181" s="92"/>
      <c r="BV181" s="133" t="s">
        <v>295</v>
      </c>
      <c r="BW181" s="92" t="s">
        <v>1164</v>
      </c>
      <c r="BX181" s="505" t="s">
        <v>6</v>
      </c>
      <c r="BY181" s="498" t="s">
        <v>2131</v>
      </c>
      <c r="BZ181" s="114" t="s">
        <v>2</v>
      </c>
      <c r="CA181" s="92"/>
      <c r="CB181" s="91" t="s">
        <v>6</v>
      </c>
      <c r="CC181" s="92"/>
      <c r="CD181" s="145" t="s">
        <v>6</v>
      </c>
      <c r="CE181" s="97"/>
      <c r="CF181" s="91" t="s">
        <v>6</v>
      </c>
      <c r="CG181" s="92"/>
      <c r="CH181" s="91">
        <v>4.5</v>
      </c>
      <c r="CI181" s="92" t="s">
        <v>1350</v>
      </c>
      <c r="CJ181" s="91" t="s">
        <v>6</v>
      </c>
      <c r="CK181" s="92" t="s">
        <v>1398</v>
      </c>
      <c r="CL181" s="207">
        <v>6.25</v>
      </c>
      <c r="CM181" s="92" t="s">
        <v>1449</v>
      </c>
      <c r="CN181" s="150" t="s">
        <v>6</v>
      </c>
      <c r="CO181" s="92" t="s">
        <v>1631</v>
      </c>
      <c r="CP181" s="91" t="s">
        <v>6</v>
      </c>
      <c r="CQ181" s="92"/>
      <c r="CR181" s="133" t="s">
        <v>6</v>
      </c>
      <c r="CS181" s="64"/>
      <c r="CT181" s="153">
        <v>1.5</v>
      </c>
      <c r="CU181" s="92" t="s">
        <v>1514</v>
      </c>
      <c r="CV181" s="114">
        <v>6</v>
      </c>
      <c r="CW181" s="92"/>
      <c r="CX181" s="92">
        <v>5</v>
      </c>
      <c r="CY181" s="92"/>
      <c r="CZ181" s="46" t="s">
        <v>6</v>
      </c>
      <c r="DA181" s="45"/>
      <c r="DC181" s="184">
        <f t="shared" si="18"/>
        <v>17</v>
      </c>
    </row>
    <row r="182" spans="1:107" s="184" customFormat="1" ht="19" customHeight="1" x14ac:dyDescent="0.25">
      <c r="A182" s="205">
        <v>711211</v>
      </c>
      <c r="B182" s="5">
        <v>141</v>
      </c>
      <c r="C182" s="6" t="s">
        <v>146</v>
      </c>
      <c r="D182" s="29">
        <v>4</v>
      </c>
      <c r="E182" s="27"/>
      <c r="F182" s="46" t="s">
        <v>2</v>
      </c>
      <c r="G182" s="46"/>
      <c r="H182" s="186">
        <v>6.5</v>
      </c>
      <c r="I182" s="125"/>
      <c r="J182" s="481">
        <v>5.6</v>
      </c>
      <c r="K182" s="482" t="s">
        <v>1936</v>
      </c>
      <c r="L182" s="60" t="s">
        <v>6</v>
      </c>
      <c r="M182" s="64"/>
      <c r="N182" s="145" t="s">
        <v>6</v>
      </c>
      <c r="O182" s="97"/>
      <c r="P182" s="76">
        <v>10</v>
      </c>
      <c r="Q182" s="125" t="s">
        <v>403</v>
      </c>
      <c r="R182" s="214">
        <v>0.39800000000000002</v>
      </c>
      <c r="S182" s="88" t="s">
        <v>1852</v>
      </c>
      <c r="T182" s="267">
        <v>5.75</v>
      </c>
      <c r="U182" s="188" t="s">
        <v>1815</v>
      </c>
      <c r="V182" s="79">
        <v>6</v>
      </c>
      <c r="W182" s="80" t="s">
        <v>455</v>
      </c>
      <c r="X182" s="85">
        <v>4</v>
      </c>
      <c r="Y182" s="88"/>
      <c r="Z182" s="91">
        <v>4</v>
      </c>
      <c r="AA182" s="92"/>
      <c r="AB182" s="91">
        <v>6</v>
      </c>
      <c r="AC182" s="92"/>
      <c r="AD182" s="96" t="s">
        <v>295</v>
      </c>
      <c r="AE182" s="92" t="s">
        <v>578</v>
      </c>
      <c r="AF182" s="46" t="s">
        <v>6</v>
      </c>
      <c r="AG182" s="45" t="s">
        <v>603</v>
      </c>
      <c r="AH182" s="91">
        <v>6</v>
      </c>
      <c r="AI182" s="92"/>
      <c r="AJ182" s="133">
        <v>6.5</v>
      </c>
      <c r="AK182" s="102" t="s">
        <v>668</v>
      </c>
      <c r="AL182" s="91">
        <v>6</v>
      </c>
      <c r="AM182" s="92"/>
      <c r="AN182" s="481">
        <v>5</v>
      </c>
      <c r="AO182" s="498" t="s">
        <v>1992</v>
      </c>
      <c r="AP182" s="114" t="s">
        <v>6</v>
      </c>
      <c r="AQ182" s="92"/>
      <c r="AR182" s="481">
        <v>10</v>
      </c>
      <c r="AS182" s="498" t="s">
        <v>2</v>
      </c>
      <c r="AT182" s="481" t="s">
        <v>6</v>
      </c>
      <c r="AU182" s="498"/>
      <c r="AV182" s="115" t="s">
        <v>6</v>
      </c>
      <c r="AW182" s="92"/>
      <c r="AX182" s="206">
        <v>6.875</v>
      </c>
      <c r="AY182" s="173" t="s">
        <v>1772</v>
      </c>
      <c r="AZ182" s="133">
        <v>7</v>
      </c>
      <c r="BA182" s="64" t="s">
        <v>1718</v>
      </c>
      <c r="BB182" s="119">
        <v>4.2249999999999996</v>
      </c>
      <c r="BC182" s="92"/>
      <c r="BD182" s="283"/>
      <c r="BE182" s="64"/>
      <c r="BF182" s="130">
        <v>5.5</v>
      </c>
      <c r="BG182" s="92"/>
      <c r="BH182" s="154">
        <v>9</v>
      </c>
      <c r="BI182" s="92" t="s">
        <v>936</v>
      </c>
      <c r="BJ182" s="91" t="s">
        <v>2</v>
      </c>
      <c r="BK182" s="91"/>
      <c r="BL182" s="133">
        <v>6.875</v>
      </c>
      <c r="BM182" s="92" t="s">
        <v>998</v>
      </c>
      <c r="BN182" s="481">
        <v>5.125</v>
      </c>
      <c r="BO182" s="498" t="s">
        <v>2098</v>
      </c>
      <c r="BP182" s="136">
        <v>4</v>
      </c>
      <c r="BQ182" s="201"/>
      <c r="BR182" s="150">
        <v>4.75</v>
      </c>
      <c r="BS182" s="92" t="s">
        <v>2</v>
      </c>
      <c r="BT182" s="91">
        <v>5</v>
      </c>
      <c r="BU182" s="92"/>
      <c r="BV182" s="133" t="s">
        <v>295</v>
      </c>
      <c r="BW182" s="92" t="s">
        <v>1164</v>
      </c>
      <c r="BX182" s="505">
        <v>4.5</v>
      </c>
      <c r="BY182" s="498" t="s">
        <v>2133</v>
      </c>
      <c r="BZ182" s="114" t="s">
        <v>2</v>
      </c>
      <c r="CA182" s="92"/>
      <c r="CB182" s="91" t="s">
        <v>6</v>
      </c>
      <c r="CC182" s="92" t="s">
        <v>1223</v>
      </c>
      <c r="CD182" s="145" t="s">
        <v>295</v>
      </c>
      <c r="CE182" s="97" t="s">
        <v>2371</v>
      </c>
      <c r="CF182" s="91">
        <v>5</v>
      </c>
      <c r="CG182" s="143" t="s">
        <v>1288</v>
      </c>
      <c r="CH182" s="91">
        <v>4.5</v>
      </c>
      <c r="CI182" s="92" t="s">
        <v>1347</v>
      </c>
      <c r="CJ182" s="91">
        <v>7</v>
      </c>
      <c r="CK182" s="92"/>
      <c r="CL182" s="150">
        <v>6.25</v>
      </c>
      <c r="CM182" s="92"/>
      <c r="CN182" s="150">
        <v>4.7</v>
      </c>
      <c r="CO182" s="92"/>
      <c r="CP182" s="91">
        <v>6</v>
      </c>
      <c r="CQ182" s="92"/>
      <c r="CR182" s="133" t="s">
        <v>6</v>
      </c>
      <c r="CS182" s="64"/>
      <c r="CT182" s="153">
        <v>1.5</v>
      </c>
      <c r="CU182" s="92" t="s">
        <v>1513</v>
      </c>
      <c r="CV182" s="114">
        <v>6</v>
      </c>
      <c r="CW182" s="92"/>
      <c r="CX182" s="92">
        <v>5</v>
      </c>
      <c r="CY182" s="92"/>
      <c r="CZ182" s="46">
        <v>4</v>
      </c>
      <c r="DA182" s="45" t="s">
        <v>2237</v>
      </c>
      <c r="DB182" s="184" t="s">
        <v>2</v>
      </c>
      <c r="DC182" s="184">
        <f t="shared" si="18"/>
        <v>36</v>
      </c>
    </row>
    <row r="183" spans="1:107" s="184" customFormat="1" ht="19" customHeight="1" x14ac:dyDescent="0.25">
      <c r="A183" s="205">
        <v>51212</v>
      </c>
      <c r="B183" s="5">
        <v>142</v>
      </c>
      <c r="C183" s="6" t="s">
        <v>147</v>
      </c>
      <c r="D183" s="29" t="s">
        <v>6</v>
      </c>
      <c r="E183" s="34"/>
      <c r="F183" s="46" t="s">
        <v>2</v>
      </c>
      <c r="G183" s="46"/>
      <c r="H183" s="186" t="s">
        <v>6</v>
      </c>
      <c r="I183" s="125"/>
      <c r="J183" s="481" t="s">
        <v>6</v>
      </c>
      <c r="K183" s="482"/>
      <c r="L183" s="60" t="s">
        <v>6</v>
      </c>
      <c r="M183" s="64"/>
      <c r="N183" s="145">
        <v>2.9</v>
      </c>
      <c r="O183" s="97"/>
      <c r="P183" s="213" t="s">
        <v>6</v>
      </c>
      <c r="Q183" s="284"/>
      <c r="R183" s="214">
        <v>0.29870000000000002</v>
      </c>
      <c r="S183" s="88" t="s">
        <v>1869</v>
      </c>
      <c r="T183" s="203" t="s">
        <v>6</v>
      </c>
      <c r="U183" s="188"/>
      <c r="V183" s="79">
        <v>6</v>
      </c>
      <c r="W183" s="80"/>
      <c r="X183" s="85" t="s">
        <v>6</v>
      </c>
      <c r="Y183" s="88" t="s">
        <v>496</v>
      </c>
      <c r="Z183" s="91">
        <v>4</v>
      </c>
      <c r="AA183" s="92" t="s">
        <v>540</v>
      </c>
      <c r="AB183" s="91" t="s">
        <v>6</v>
      </c>
      <c r="AC183" s="92" t="s">
        <v>563</v>
      </c>
      <c r="AD183" s="96" t="s">
        <v>6</v>
      </c>
      <c r="AE183" s="92"/>
      <c r="AF183" s="46" t="s">
        <v>6</v>
      </c>
      <c r="AG183" s="45" t="s">
        <v>604</v>
      </c>
      <c r="AH183" s="91" t="s">
        <v>6</v>
      </c>
      <c r="AI183" s="92"/>
      <c r="AJ183" s="133" t="s">
        <v>6</v>
      </c>
      <c r="AK183" s="102"/>
      <c r="AL183" s="91" t="s">
        <v>6</v>
      </c>
      <c r="AM183" s="92" t="s">
        <v>738</v>
      </c>
      <c r="AN183" s="481">
        <v>5</v>
      </c>
      <c r="AO183" s="498" t="s">
        <v>1993</v>
      </c>
      <c r="AP183" s="114" t="s">
        <v>6</v>
      </c>
      <c r="AQ183" s="92"/>
      <c r="AR183" s="481" t="s">
        <v>6</v>
      </c>
      <c r="AS183" s="498"/>
      <c r="AT183" s="481" t="s">
        <v>6</v>
      </c>
      <c r="AU183" s="498"/>
      <c r="AV183" s="115" t="s">
        <v>6</v>
      </c>
      <c r="AW183" s="92" t="s">
        <v>814</v>
      </c>
      <c r="AX183" s="206" t="s">
        <v>6</v>
      </c>
      <c r="AY183" s="64"/>
      <c r="AZ183" s="91">
        <v>7</v>
      </c>
      <c r="BA183" s="64"/>
      <c r="BB183" s="119" t="s">
        <v>6</v>
      </c>
      <c r="BC183" s="92"/>
      <c r="BD183" s="266" t="s">
        <v>6</v>
      </c>
      <c r="BE183" s="125"/>
      <c r="BF183" s="130" t="s">
        <v>6</v>
      </c>
      <c r="BG183" s="92"/>
      <c r="BH183" s="154">
        <v>6.85</v>
      </c>
      <c r="BI183" s="64" t="s">
        <v>930</v>
      </c>
      <c r="BJ183" s="91" t="s">
        <v>2</v>
      </c>
      <c r="BK183" s="91"/>
      <c r="BL183" s="91" t="s">
        <v>6</v>
      </c>
      <c r="BM183" s="92"/>
      <c r="BN183" s="481" t="s">
        <v>6</v>
      </c>
      <c r="BO183" s="498" t="s">
        <v>2099</v>
      </c>
      <c r="BP183" s="136">
        <v>4</v>
      </c>
      <c r="BQ183" s="201"/>
      <c r="BR183" s="91" t="s">
        <v>6</v>
      </c>
      <c r="BS183" s="92"/>
      <c r="BT183" s="91" t="s">
        <v>6</v>
      </c>
      <c r="BU183" s="92"/>
      <c r="BV183" s="133" t="s">
        <v>6</v>
      </c>
      <c r="BW183" s="92" t="s">
        <v>1164</v>
      </c>
      <c r="BX183" s="505" t="s">
        <v>6</v>
      </c>
      <c r="BY183" s="498" t="s">
        <v>2134</v>
      </c>
      <c r="BZ183" s="114" t="s">
        <v>2</v>
      </c>
      <c r="CA183" s="92"/>
      <c r="CB183" s="91" t="s">
        <v>6</v>
      </c>
      <c r="CC183" s="92"/>
      <c r="CD183" s="145" t="s">
        <v>6</v>
      </c>
      <c r="CE183" s="97"/>
      <c r="CF183" s="91" t="s">
        <v>6</v>
      </c>
      <c r="CG183" s="92"/>
      <c r="CH183" s="91" t="s">
        <v>6</v>
      </c>
      <c r="CI183" s="92"/>
      <c r="CJ183" s="91" t="s">
        <v>6</v>
      </c>
      <c r="CK183" s="92"/>
      <c r="CL183" s="150" t="s">
        <v>6</v>
      </c>
      <c r="CM183" s="263"/>
      <c r="CN183" s="150" t="s">
        <v>6</v>
      </c>
      <c r="CO183" s="92"/>
      <c r="CP183" s="91" t="s">
        <v>6</v>
      </c>
      <c r="CQ183" s="92"/>
      <c r="CR183" s="133" t="s">
        <v>6</v>
      </c>
      <c r="CS183" s="64" t="s">
        <v>1591</v>
      </c>
      <c r="CT183" s="153">
        <v>1.5</v>
      </c>
      <c r="CU183" s="92" t="s">
        <v>1514</v>
      </c>
      <c r="CV183" s="114" t="s">
        <v>6</v>
      </c>
      <c r="CW183" s="92"/>
      <c r="CX183" s="92" t="s">
        <v>6</v>
      </c>
      <c r="CY183" s="92" t="s">
        <v>2305</v>
      </c>
      <c r="CZ183" s="46" t="s">
        <v>6</v>
      </c>
      <c r="DA183" s="45" t="s">
        <v>2239</v>
      </c>
      <c r="DB183" s="92" t="s">
        <v>2</v>
      </c>
      <c r="DC183" s="184">
        <f t="shared" si="18"/>
        <v>9</v>
      </c>
    </row>
    <row r="184" spans="1:107" s="184" customFormat="1" ht="19" customHeight="1" x14ac:dyDescent="0.25">
      <c r="A184" s="205">
        <v>53223</v>
      </c>
      <c r="B184" s="5">
        <v>143</v>
      </c>
      <c r="C184" s="285" t="s">
        <v>233</v>
      </c>
      <c r="D184" s="41">
        <v>4</v>
      </c>
      <c r="E184" s="42" t="s">
        <v>271</v>
      </c>
      <c r="F184" s="46" t="s">
        <v>2</v>
      </c>
      <c r="G184" s="46"/>
      <c r="H184" s="186">
        <v>7.5</v>
      </c>
      <c r="I184" s="125" t="s">
        <v>1656</v>
      </c>
      <c r="J184" s="481">
        <v>5.6</v>
      </c>
      <c r="K184" s="482" t="s">
        <v>1903</v>
      </c>
      <c r="L184" s="60">
        <v>7.25</v>
      </c>
      <c r="M184" s="64" t="s">
        <v>344</v>
      </c>
      <c r="N184" s="145">
        <v>2.9</v>
      </c>
      <c r="O184" s="97"/>
      <c r="P184" s="213">
        <v>6.35</v>
      </c>
      <c r="Q184" s="125"/>
      <c r="R184" s="214">
        <v>0.29870000000000002</v>
      </c>
      <c r="S184" s="88" t="s">
        <v>1870</v>
      </c>
      <c r="T184" s="203">
        <v>5.75</v>
      </c>
      <c r="U184" s="188"/>
      <c r="V184" s="79">
        <v>6</v>
      </c>
      <c r="W184" s="80"/>
      <c r="X184" s="85">
        <v>4</v>
      </c>
      <c r="Y184" s="88"/>
      <c r="Z184" s="91">
        <v>4</v>
      </c>
      <c r="AA184" s="92" t="s">
        <v>540</v>
      </c>
      <c r="AB184" s="91">
        <v>6</v>
      </c>
      <c r="AC184" s="92"/>
      <c r="AD184" s="96" t="s">
        <v>295</v>
      </c>
      <c r="AE184" s="92" t="s">
        <v>575</v>
      </c>
      <c r="AF184" s="46">
        <v>7</v>
      </c>
      <c r="AG184" s="45"/>
      <c r="AH184" s="91">
        <v>6</v>
      </c>
      <c r="AI184" s="92"/>
      <c r="AJ184" s="212">
        <v>6.5</v>
      </c>
      <c r="AK184" s="103" t="s">
        <v>668</v>
      </c>
      <c r="AL184" s="91">
        <v>6</v>
      </c>
      <c r="AM184" s="92" t="s">
        <v>2</v>
      </c>
      <c r="AN184" s="481">
        <v>5</v>
      </c>
      <c r="AO184" s="498"/>
      <c r="AP184" s="200">
        <v>6</v>
      </c>
      <c r="AQ184" s="129" t="s">
        <v>771</v>
      </c>
      <c r="AR184" s="481">
        <v>6</v>
      </c>
      <c r="AS184" s="498" t="s">
        <v>2025</v>
      </c>
      <c r="AT184" s="481">
        <v>6.25</v>
      </c>
      <c r="AU184" s="498"/>
      <c r="AV184" s="115">
        <v>6</v>
      </c>
      <c r="AW184" s="92" t="s">
        <v>815</v>
      </c>
      <c r="AX184" s="206">
        <v>6.875</v>
      </c>
      <c r="AY184" s="64"/>
      <c r="AZ184" s="133">
        <v>7</v>
      </c>
      <c r="BA184" s="64"/>
      <c r="BB184" s="119" t="s">
        <v>6</v>
      </c>
      <c r="BC184" s="92" t="s">
        <v>850</v>
      </c>
      <c r="BD184" s="266" t="s">
        <v>6</v>
      </c>
      <c r="BE184" s="125"/>
      <c r="BF184" s="130">
        <v>5.5</v>
      </c>
      <c r="BG184" s="92"/>
      <c r="BH184" s="154">
        <v>6.85</v>
      </c>
      <c r="BI184" s="64" t="s">
        <v>930</v>
      </c>
      <c r="BJ184" s="91" t="s">
        <v>2</v>
      </c>
      <c r="BK184" s="91"/>
      <c r="BL184" s="133">
        <v>6.875</v>
      </c>
      <c r="BM184" s="92"/>
      <c r="BN184" s="481">
        <v>5.125</v>
      </c>
      <c r="BO184" s="498"/>
      <c r="BP184" s="136">
        <v>4</v>
      </c>
      <c r="BQ184" s="201"/>
      <c r="BR184" s="207">
        <v>4.75</v>
      </c>
      <c r="BS184" s="92"/>
      <c r="BT184" s="91">
        <v>5</v>
      </c>
      <c r="BU184" s="92"/>
      <c r="BV184" s="144">
        <v>5.75</v>
      </c>
      <c r="BW184" s="92" t="s">
        <v>1164</v>
      </c>
      <c r="BX184" s="505">
        <v>4.5</v>
      </c>
      <c r="BY184" s="498"/>
      <c r="BZ184" s="114"/>
      <c r="CA184" s="92"/>
      <c r="CB184" s="91">
        <v>6</v>
      </c>
      <c r="CC184" s="92"/>
      <c r="CD184" s="145">
        <v>7</v>
      </c>
      <c r="CE184" s="97" t="s">
        <v>2155</v>
      </c>
      <c r="CF184" s="133">
        <v>6</v>
      </c>
      <c r="CG184" s="92"/>
      <c r="CH184" s="133">
        <v>4.5</v>
      </c>
      <c r="CI184" s="147"/>
      <c r="CJ184" s="91">
        <v>7</v>
      </c>
      <c r="CK184" s="92"/>
      <c r="CL184" s="150">
        <v>6.25</v>
      </c>
      <c r="CM184" s="92"/>
      <c r="CN184" s="207">
        <v>4.7</v>
      </c>
      <c r="CO184" s="92"/>
      <c r="CP184" s="91">
        <v>6</v>
      </c>
      <c r="CQ184" s="92"/>
      <c r="CR184" s="133">
        <v>5.3</v>
      </c>
      <c r="CS184" s="64"/>
      <c r="CT184" s="206">
        <v>6.5</v>
      </c>
      <c r="CU184" s="64" t="s">
        <v>1492</v>
      </c>
      <c r="CV184" s="114">
        <v>6</v>
      </c>
      <c r="CW184" s="92"/>
      <c r="CX184" s="92">
        <v>5</v>
      </c>
      <c r="CY184" s="92"/>
      <c r="CZ184" s="46">
        <v>4</v>
      </c>
      <c r="DA184" s="45" t="s">
        <v>2240</v>
      </c>
      <c r="DB184" s="510" t="s">
        <v>2</v>
      </c>
      <c r="DC184" s="184">
        <f t="shared" si="18"/>
        <v>45</v>
      </c>
    </row>
    <row r="185" spans="1:107" s="184" customFormat="1" ht="19" customHeight="1" x14ac:dyDescent="0.25">
      <c r="A185" s="205"/>
      <c r="B185" s="5"/>
      <c r="C185" s="10"/>
      <c r="D185" s="29"/>
      <c r="E185" s="34"/>
      <c r="F185" s="46"/>
      <c r="G185" s="46"/>
      <c r="H185" s="186"/>
      <c r="I185" s="125"/>
      <c r="J185" s="481"/>
      <c r="K185" s="482"/>
      <c r="L185" s="60"/>
      <c r="M185" s="64"/>
      <c r="N185" s="145"/>
      <c r="O185" s="97"/>
      <c r="P185" s="199"/>
      <c r="Q185" s="125"/>
      <c r="R185" s="181"/>
      <c r="S185" s="88"/>
      <c r="T185" s="203"/>
      <c r="U185" s="188"/>
      <c r="V185" s="79"/>
      <c r="W185" s="80"/>
      <c r="X185" s="85"/>
      <c r="Y185" s="88"/>
      <c r="Z185" s="91"/>
      <c r="AA185" s="92"/>
      <c r="AB185" s="91"/>
      <c r="AC185" s="92"/>
      <c r="AD185" s="96" t="s">
        <v>2</v>
      </c>
      <c r="AE185" s="92"/>
      <c r="AF185" s="46"/>
      <c r="AG185" s="45"/>
      <c r="AH185" s="91"/>
      <c r="AI185" s="92"/>
      <c r="AJ185" s="133"/>
      <c r="AK185" s="102"/>
      <c r="AL185" s="91"/>
      <c r="AM185" s="92"/>
      <c r="AN185" s="481"/>
      <c r="AO185" s="498"/>
      <c r="AP185" s="114"/>
      <c r="AQ185" s="92"/>
      <c r="AR185" s="481"/>
      <c r="AS185" s="498"/>
      <c r="AT185" s="481"/>
      <c r="AU185" s="498"/>
      <c r="AV185" s="115"/>
      <c r="AW185" s="92"/>
      <c r="AX185" s="168"/>
      <c r="AY185" s="64"/>
      <c r="AZ185" s="91"/>
      <c r="BA185" s="64"/>
      <c r="BB185" s="119"/>
      <c r="BC185" s="92"/>
      <c r="BD185" s="124"/>
      <c r="BE185" s="125"/>
      <c r="BF185" s="130"/>
      <c r="BG185" s="92"/>
      <c r="BH185" s="114"/>
      <c r="BI185" s="64"/>
      <c r="BJ185" s="91"/>
      <c r="BK185" s="91"/>
      <c r="BL185" s="91"/>
      <c r="BM185" s="92"/>
      <c r="BN185" s="481"/>
      <c r="BO185" s="498"/>
      <c r="BP185" s="136"/>
      <c r="BQ185" s="201"/>
      <c r="BR185" s="91"/>
      <c r="BS185" s="92"/>
      <c r="BT185" s="91"/>
      <c r="BU185" s="92"/>
      <c r="BV185" s="91"/>
      <c r="BW185" s="92"/>
      <c r="BX185" s="505"/>
      <c r="BY185" s="498"/>
      <c r="BZ185" s="114"/>
      <c r="CA185" s="92"/>
      <c r="CB185" s="91"/>
      <c r="CC185" s="92"/>
      <c r="CD185" s="145"/>
      <c r="CE185" s="97"/>
      <c r="CF185" s="91"/>
      <c r="CG185" s="92"/>
      <c r="CH185" s="91"/>
      <c r="CI185" s="92"/>
      <c r="CJ185" s="91"/>
      <c r="CK185" s="92"/>
      <c r="CL185" s="150"/>
      <c r="CM185" s="92"/>
      <c r="CN185" s="207"/>
      <c r="CO185" s="92"/>
      <c r="CP185" s="91"/>
      <c r="CQ185" s="92"/>
      <c r="CR185" s="133"/>
      <c r="CS185" s="64"/>
      <c r="CT185" s="114"/>
      <c r="CU185" s="92"/>
      <c r="CV185" s="114"/>
      <c r="CW185" s="92"/>
      <c r="CX185" s="92"/>
      <c r="CY185" s="92"/>
      <c r="CZ185" s="46"/>
      <c r="DA185" s="45"/>
    </row>
    <row r="186" spans="1:107" s="25" customFormat="1" ht="19" customHeight="1" x14ac:dyDescent="0.25">
      <c r="A186" s="377"/>
      <c r="B186" s="343"/>
      <c r="C186" s="344" t="s">
        <v>148</v>
      </c>
      <c r="D186" s="345" t="s">
        <v>296</v>
      </c>
      <c r="E186" s="385"/>
      <c r="F186" s="151" t="s">
        <v>296</v>
      </c>
      <c r="G186" s="151"/>
      <c r="H186" s="151" t="s">
        <v>296</v>
      </c>
      <c r="I186" s="353"/>
      <c r="J186" s="485" t="s">
        <v>296</v>
      </c>
      <c r="K186" s="484"/>
      <c r="L186" s="378" t="s">
        <v>296</v>
      </c>
      <c r="M186" s="366"/>
      <c r="N186" s="375" t="s">
        <v>296</v>
      </c>
      <c r="O186" s="169"/>
      <c r="P186" s="352" t="s">
        <v>296</v>
      </c>
      <c r="Q186" s="353"/>
      <c r="R186" s="352" t="s">
        <v>296</v>
      </c>
      <c r="S186" s="349"/>
      <c r="T186" s="352" t="s">
        <v>296</v>
      </c>
      <c r="U186" s="356"/>
      <c r="V186" s="352" t="s">
        <v>296</v>
      </c>
      <c r="W186" s="358"/>
      <c r="X186" s="352" t="s">
        <v>296</v>
      </c>
      <c r="Y186" s="349"/>
      <c r="Z186" s="352" t="s">
        <v>296</v>
      </c>
      <c r="AA186" s="142"/>
      <c r="AB186" s="352" t="s">
        <v>296</v>
      </c>
      <c r="AC186" s="142"/>
      <c r="AD186" s="361" t="s">
        <v>296</v>
      </c>
      <c r="AE186" s="142"/>
      <c r="AF186" s="361" t="s">
        <v>296</v>
      </c>
      <c r="AG186" s="55"/>
      <c r="AH186" s="361" t="s">
        <v>296</v>
      </c>
      <c r="AI186" s="142"/>
      <c r="AJ186" s="361" t="s">
        <v>296</v>
      </c>
      <c r="AK186" s="104"/>
      <c r="AL186" s="359" t="s">
        <v>296</v>
      </c>
      <c r="AM186" s="142"/>
      <c r="AN186" s="501" t="s">
        <v>296</v>
      </c>
      <c r="AO186" s="497"/>
      <c r="AP186" s="361" t="s">
        <v>296</v>
      </c>
      <c r="AQ186" s="142"/>
      <c r="AR186" s="485" t="s">
        <v>296</v>
      </c>
      <c r="AS186" s="497"/>
      <c r="AT186" s="485" t="s">
        <v>296</v>
      </c>
      <c r="AU186" s="497"/>
      <c r="AV186" s="361" t="s">
        <v>296</v>
      </c>
      <c r="AW186" s="142"/>
      <c r="AX186" s="361" t="s">
        <v>296</v>
      </c>
      <c r="AY186" s="366"/>
      <c r="AZ186" s="359" t="s">
        <v>296</v>
      </c>
      <c r="BA186" s="366"/>
      <c r="BB186" s="361" t="s">
        <v>296</v>
      </c>
      <c r="BC186" s="142"/>
      <c r="BD186" s="359" t="s">
        <v>296</v>
      </c>
      <c r="BE186" s="353"/>
      <c r="BF186" s="359" t="s">
        <v>296</v>
      </c>
      <c r="BG186" s="142"/>
      <c r="BH186" s="361" t="s">
        <v>296</v>
      </c>
      <c r="BI186" s="366"/>
      <c r="BJ186" s="359" t="s">
        <v>296</v>
      </c>
      <c r="BK186" s="360"/>
      <c r="BL186" s="361" t="s">
        <v>296</v>
      </c>
      <c r="BM186" s="142"/>
      <c r="BN186" s="501" t="s">
        <v>296</v>
      </c>
      <c r="BO186" s="497"/>
      <c r="BP186" s="361" t="s">
        <v>296</v>
      </c>
      <c r="BQ186" s="373"/>
      <c r="BR186" s="359" t="s">
        <v>296</v>
      </c>
      <c r="BS186" s="142"/>
      <c r="BT186" s="361" t="s">
        <v>296</v>
      </c>
      <c r="BU186" s="142"/>
      <c r="BV186" s="359" t="s">
        <v>296</v>
      </c>
      <c r="BW186" s="142"/>
      <c r="BX186" s="485" t="s">
        <v>296</v>
      </c>
      <c r="BY186" s="497"/>
      <c r="BZ186" s="361" t="s">
        <v>296</v>
      </c>
      <c r="CA186" s="142"/>
      <c r="CB186" s="361" t="s">
        <v>296</v>
      </c>
      <c r="CC186" s="142"/>
      <c r="CD186" s="359" t="s">
        <v>296</v>
      </c>
      <c r="CE186" s="169"/>
      <c r="CF186" s="361" t="s">
        <v>296</v>
      </c>
      <c r="CG186" s="142"/>
      <c r="CH186" s="361" t="s">
        <v>296</v>
      </c>
      <c r="CI186" s="142"/>
      <c r="CJ186" s="361" t="s">
        <v>296</v>
      </c>
      <c r="CK186" s="142"/>
      <c r="CL186" s="359" t="s">
        <v>296</v>
      </c>
      <c r="CM186" s="142"/>
      <c r="CN186" s="359" t="s">
        <v>296</v>
      </c>
      <c r="CO186" s="142"/>
      <c r="CP186" s="361" t="s">
        <v>296</v>
      </c>
      <c r="CQ186" s="142"/>
      <c r="CR186" s="361" t="s">
        <v>296</v>
      </c>
      <c r="CS186" s="366"/>
      <c r="CT186" s="361" t="s">
        <v>296</v>
      </c>
      <c r="CU186" s="142"/>
      <c r="CV186" s="359" t="s">
        <v>296</v>
      </c>
      <c r="CW186" s="142"/>
      <c r="CX186" s="359" t="s">
        <v>296</v>
      </c>
      <c r="CY186" s="142"/>
      <c r="CZ186" s="359" t="s">
        <v>296</v>
      </c>
      <c r="DA186" s="55"/>
    </row>
    <row r="187" spans="1:107" s="184" customFormat="1" ht="19" customHeight="1" x14ac:dyDescent="0.25">
      <c r="A187" s="205">
        <v>5412</v>
      </c>
      <c r="B187" s="5">
        <v>144</v>
      </c>
      <c r="C187" s="6" t="s">
        <v>149</v>
      </c>
      <c r="D187" s="29" t="s">
        <v>6</v>
      </c>
      <c r="E187" s="27"/>
      <c r="F187" s="46" t="s">
        <v>2</v>
      </c>
      <c r="G187" s="46"/>
      <c r="H187" s="186" t="s">
        <v>6</v>
      </c>
      <c r="I187" s="125"/>
      <c r="J187" s="481" t="s">
        <v>6</v>
      </c>
      <c r="K187" s="482"/>
      <c r="L187" s="60" t="s">
        <v>6</v>
      </c>
      <c r="M187" s="64"/>
      <c r="N187" s="145" t="s">
        <v>6</v>
      </c>
      <c r="O187" s="97"/>
      <c r="P187" s="199" t="s">
        <v>6</v>
      </c>
      <c r="Q187" s="125"/>
      <c r="R187" s="181">
        <v>0.39800000000000002</v>
      </c>
      <c r="S187" s="88" t="s">
        <v>1852</v>
      </c>
      <c r="T187" s="203" t="s">
        <v>6</v>
      </c>
      <c r="U187" s="188"/>
      <c r="V187" s="79" t="s">
        <v>6</v>
      </c>
      <c r="W187" s="80" t="s">
        <v>456</v>
      </c>
      <c r="X187" s="85" t="s">
        <v>6</v>
      </c>
      <c r="Y187" s="88" t="s">
        <v>477</v>
      </c>
      <c r="Z187" s="91">
        <v>4</v>
      </c>
      <c r="AA187" s="92"/>
      <c r="AB187" s="91" t="s">
        <v>6</v>
      </c>
      <c r="AC187" s="92"/>
      <c r="AD187" s="96" t="s">
        <v>6</v>
      </c>
      <c r="AE187" s="92"/>
      <c r="AF187" s="46" t="s">
        <v>6</v>
      </c>
      <c r="AG187" s="45"/>
      <c r="AH187" s="91" t="s">
        <v>6</v>
      </c>
      <c r="AI187" s="92"/>
      <c r="AJ187" s="133" t="s">
        <v>6</v>
      </c>
      <c r="AK187" s="102"/>
      <c r="AL187" s="91" t="s">
        <v>6</v>
      </c>
      <c r="AM187" s="92"/>
      <c r="AN187" s="481" t="s">
        <v>6</v>
      </c>
      <c r="AO187" s="498"/>
      <c r="AP187" s="114" t="s">
        <v>6</v>
      </c>
      <c r="AQ187" s="92"/>
      <c r="AR187" s="481" t="s">
        <v>6</v>
      </c>
      <c r="AS187" s="498"/>
      <c r="AT187" s="481" t="s">
        <v>6</v>
      </c>
      <c r="AU187" s="498"/>
      <c r="AV187" s="115" t="s">
        <v>6</v>
      </c>
      <c r="AW187" s="92"/>
      <c r="AX187" s="168" t="s">
        <v>6</v>
      </c>
      <c r="AY187" s="64"/>
      <c r="AZ187" s="91" t="s">
        <v>6</v>
      </c>
      <c r="BA187" s="64"/>
      <c r="BB187" s="119" t="s">
        <v>6</v>
      </c>
      <c r="BC187" s="92"/>
      <c r="BD187" s="124" t="s">
        <v>2</v>
      </c>
      <c r="BE187" s="125"/>
      <c r="BF187" s="130" t="s">
        <v>6</v>
      </c>
      <c r="BG187" s="92"/>
      <c r="BH187" s="114" t="s">
        <v>6</v>
      </c>
      <c r="BI187" s="64"/>
      <c r="BJ187" s="91"/>
      <c r="BK187" s="91"/>
      <c r="BL187" s="91" t="s">
        <v>6</v>
      </c>
      <c r="BM187" s="92"/>
      <c r="BN187" s="481">
        <v>5.125</v>
      </c>
      <c r="BO187" s="498"/>
      <c r="BP187" s="136" t="s">
        <v>6</v>
      </c>
      <c r="BQ187" s="201"/>
      <c r="BR187" s="91" t="s">
        <v>6</v>
      </c>
      <c r="BS187" s="92"/>
      <c r="BT187" s="91" t="s">
        <v>6</v>
      </c>
      <c r="BU187" s="92"/>
      <c r="BV187" s="91" t="s">
        <v>6</v>
      </c>
      <c r="BW187" s="92"/>
      <c r="BX187" s="505" t="s">
        <v>6</v>
      </c>
      <c r="BY187" s="498"/>
      <c r="BZ187" s="114"/>
      <c r="CA187" s="92"/>
      <c r="CB187" s="91" t="s">
        <v>6</v>
      </c>
      <c r="CC187" s="286"/>
      <c r="CD187" s="145" t="s">
        <v>6</v>
      </c>
      <c r="CE187" s="97"/>
      <c r="CF187" s="91" t="s">
        <v>6</v>
      </c>
      <c r="CG187" s="92" t="s">
        <v>1295</v>
      </c>
      <c r="CH187" s="91">
        <v>4.5</v>
      </c>
      <c r="CI187" s="92"/>
      <c r="CJ187" s="91" t="s">
        <v>6</v>
      </c>
      <c r="CK187" s="92"/>
      <c r="CL187" s="150" t="s">
        <v>6</v>
      </c>
      <c r="CM187" s="92"/>
      <c r="CN187" s="150" t="s">
        <v>6</v>
      </c>
      <c r="CO187" s="92"/>
      <c r="CP187" s="91" t="s">
        <v>6</v>
      </c>
      <c r="CQ187" s="92"/>
      <c r="CR187" s="133" t="s">
        <v>6</v>
      </c>
      <c r="CS187" s="64"/>
      <c r="CT187" s="153">
        <v>1.5</v>
      </c>
      <c r="CU187" s="92" t="s">
        <v>1488</v>
      </c>
      <c r="CV187" s="154" t="s">
        <v>6</v>
      </c>
      <c r="CW187" s="92" t="s">
        <v>1555</v>
      </c>
      <c r="CX187" s="92" t="s">
        <v>6</v>
      </c>
      <c r="CY187" s="92"/>
      <c r="CZ187" s="46" t="s">
        <v>6</v>
      </c>
      <c r="DA187" s="45"/>
      <c r="DC187" s="184">
        <f t="shared" ref="DC187:DC195" si="19">COUNT(D187:CZ187)</f>
        <v>5</v>
      </c>
    </row>
    <row r="188" spans="1:107" s="184" customFormat="1" ht="19" customHeight="1" x14ac:dyDescent="0.25">
      <c r="A188" s="205">
        <v>54131</v>
      </c>
      <c r="B188" s="5">
        <v>145</v>
      </c>
      <c r="C188" s="6" t="s">
        <v>150</v>
      </c>
      <c r="D188" s="29" t="s">
        <v>6</v>
      </c>
      <c r="E188" s="27"/>
      <c r="F188" s="46" t="s">
        <v>2</v>
      </c>
      <c r="G188" s="46"/>
      <c r="H188" s="186" t="s">
        <v>6</v>
      </c>
      <c r="I188" s="125"/>
      <c r="J188" s="481" t="s">
        <v>6</v>
      </c>
      <c r="K188" s="482"/>
      <c r="L188" s="60" t="s">
        <v>6</v>
      </c>
      <c r="M188" s="64"/>
      <c r="N188" s="145" t="s">
        <v>6</v>
      </c>
      <c r="O188" s="97"/>
      <c r="P188" s="199" t="s">
        <v>6</v>
      </c>
      <c r="Q188" s="125"/>
      <c r="R188" s="181">
        <v>0.39800000000000002</v>
      </c>
      <c r="S188" s="88" t="s">
        <v>1852</v>
      </c>
      <c r="T188" s="203" t="s">
        <v>6</v>
      </c>
      <c r="U188" s="188"/>
      <c r="V188" s="79" t="s">
        <v>6</v>
      </c>
      <c r="W188" s="80" t="s">
        <v>456</v>
      </c>
      <c r="X188" s="85" t="s">
        <v>6</v>
      </c>
      <c r="Y188" s="88" t="s">
        <v>477</v>
      </c>
      <c r="Z188" s="91">
        <v>4</v>
      </c>
      <c r="AA188" s="92" t="s">
        <v>541</v>
      </c>
      <c r="AB188" s="91" t="s">
        <v>6</v>
      </c>
      <c r="AC188" s="92"/>
      <c r="AD188" s="96" t="s">
        <v>6</v>
      </c>
      <c r="AE188" s="92"/>
      <c r="AF188" s="46" t="s">
        <v>6</v>
      </c>
      <c r="AG188" s="45"/>
      <c r="AH188" s="91" t="s">
        <v>6</v>
      </c>
      <c r="AI188" s="92"/>
      <c r="AJ188" s="133" t="s">
        <v>6</v>
      </c>
      <c r="AK188" s="102"/>
      <c r="AL188" s="91" t="s">
        <v>6</v>
      </c>
      <c r="AM188" s="237"/>
      <c r="AN188" s="481" t="s">
        <v>6</v>
      </c>
      <c r="AO188" s="498"/>
      <c r="AP188" s="79" t="s">
        <v>6</v>
      </c>
      <c r="AQ188" s="92"/>
      <c r="AR188" s="481" t="s">
        <v>6</v>
      </c>
      <c r="AS188" s="498"/>
      <c r="AT188" s="481" t="s">
        <v>6</v>
      </c>
      <c r="AU188" s="498"/>
      <c r="AV188" s="115" t="s">
        <v>6</v>
      </c>
      <c r="AW188" s="92"/>
      <c r="AX188" s="168" t="s">
        <v>6</v>
      </c>
      <c r="AY188" s="64"/>
      <c r="AZ188" s="79" t="s">
        <v>6</v>
      </c>
      <c r="BA188" s="64"/>
      <c r="BB188" s="119" t="s">
        <v>6</v>
      </c>
      <c r="BC188" s="92"/>
      <c r="BD188" s="124"/>
      <c r="BE188" s="125"/>
      <c r="BF188" s="130" t="s">
        <v>6</v>
      </c>
      <c r="BG188" s="92"/>
      <c r="BH188" s="114" t="s">
        <v>6</v>
      </c>
      <c r="BI188" s="64"/>
      <c r="BJ188" s="91"/>
      <c r="BK188" s="91"/>
      <c r="BL188" s="91" t="s">
        <v>6</v>
      </c>
      <c r="BM188" s="92"/>
      <c r="BN188" s="481">
        <v>5.125</v>
      </c>
      <c r="BO188" s="498"/>
      <c r="BP188" s="136" t="s">
        <v>6</v>
      </c>
      <c r="BQ188" s="201"/>
      <c r="BR188" s="91" t="s">
        <v>6</v>
      </c>
      <c r="BS188" s="92"/>
      <c r="BT188" s="91" t="s">
        <v>6</v>
      </c>
      <c r="BU188" s="92"/>
      <c r="BV188" s="91" t="s">
        <v>6</v>
      </c>
      <c r="BW188" s="92"/>
      <c r="BX188" s="505" t="s">
        <v>6</v>
      </c>
      <c r="BY188" s="498"/>
      <c r="BZ188" s="114"/>
      <c r="CA188" s="92"/>
      <c r="CB188" s="91" t="s">
        <v>6</v>
      </c>
      <c r="CC188" s="92"/>
      <c r="CD188" s="145" t="s">
        <v>6</v>
      </c>
      <c r="CE188" s="97"/>
      <c r="CF188" s="91" t="s">
        <v>6</v>
      </c>
      <c r="CG188" s="92" t="s">
        <v>1296</v>
      </c>
      <c r="CH188" s="91">
        <v>4.5</v>
      </c>
      <c r="CI188" s="92"/>
      <c r="CJ188" s="91" t="s">
        <v>6</v>
      </c>
      <c r="CK188" s="92"/>
      <c r="CL188" s="150" t="s">
        <v>6</v>
      </c>
      <c r="CM188" s="92"/>
      <c r="CN188" s="150" t="s">
        <v>6</v>
      </c>
      <c r="CO188" s="92"/>
      <c r="CP188" s="91" t="s">
        <v>6</v>
      </c>
      <c r="CQ188" s="92"/>
      <c r="CR188" s="133" t="s">
        <v>6</v>
      </c>
      <c r="CS188" s="64"/>
      <c r="CT188" s="153">
        <v>1.5</v>
      </c>
      <c r="CU188" s="92" t="s">
        <v>1488</v>
      </c>
      <c r="CV188" s="154"/>
      <c r="CW188" s="92"/>
      <c r="CX188" s="92" t="s">
        <v>6</v>
      </c>
      <c r="CY188" s="92" t="s">
        <v>2337</v>
      </c>
      <c r="CZ188" s="46" t="s">
        <v>6</v>
      </c>
      <c r="DA188" s="45"/>
      <c r="DC188" s="184">
        <f t="shared" si="19"/>
        <v>5</v>
      </c>
    </row>
    <row r="189" spans="1:107" s="184" customFormat="1" ht="19" customHeight="1" x14ac:dyDescent="0.25">
      <c r="A189" s="205">
        <v>54111</v>
      </c>
      <c r="B189" s="5">
        <v>146</v>
      </c>
      <c r="C189" s="6" t="s">
        <v>151</v>
      </c>
      <c r="D189" s="29" t="s">
        <v>6</v>
      </c>
      <c r="E189" s="27"/>
      <c r="F189" s="46" t="s">
        <v>2</v>
      </c>
      <c r="G189" s="46"/>
      <c r="H189" s="186" t="s">
        <v>6</v>
      </c>
      <c r="I189" s="125"/>
      <c r="J189" s="481" t="s">
        <v>6</v>
      </c>
      <c r="K189" s="482"/>
      <c r="L189" s="60" t="s">
        <v>6</v>
      </c>
      <c r="M189" s="64"/>
      <c r="N189" s="145" t="s">
        <v>6</v>
      </c>
      <c r="O189" s="97"/>
      <c r="P189" s="199" t="s">
        <v>6</v>
      </c>
      <c r="Q189" s="125"/>
      <c r="R189" s="181">
        <v>0.39800000000000002</v>
      </c>
      <c r="S189" s="88" t="s">
        <v>1852</v>
      </c>
      <c r="T189" s="203" t="s">
        <v>6</v>
      </c>
      <c r="U189" s="188"/>
      <c r="V189" s="79" t="s">
        <v>6</v>
      </c>
      <c r="W189" s="80" t="s">
        <v>456</v>
      </c>
      <c r="X189" s="85" t="s">
        <v>6</v>
      </c>
      <c r="Y189" s="88" t="s">
        <v>477</v>
      </c>
      <c r="Z189" s="91">
        <v>4</v>
      </c>
      <c r="AA189" s="92"/>
      <c r="AB189" s="91" t="s">
        <v>6</v>
      </c>
      <c r="AC189" s="92"/>
      <c r="AD189" s="96" t="s">
        <v>6</v>
      </c>
      <c r="AE189" s="92"/>
      <c r="AF189" s="46" t="s">
        <v>6</v>
      </c>
      <c r="AG189" s="45"/>
      <c r="AH189" s="91" t="s">
        <v>6</v>
      </c>
      <c r="AI189" s="92"/>
      <c r="AJ189" s="133" t="s">
        <v>6</v>
      </c>
      <c r="AK189" s="102"/>
      <c r="AL189" s="91" t="s">
        <v>6</v>
      </c>
      <c r="AM189" s="92"/>
      <c r="AN189" s="481" t="s">
        <v>6</v>
      </c>
      <c r="AO189" s="498"/>
      <c r="AP189" s="114" t="s">
        <v>6</v>
      </c>
      <c r="AQ189" s="92"/>
      <c r="AR189" s="481" t="s">
        <v>6</v>
      </c>
      <c r="AS189" s="498"/>
      <c r="AT189" s="481" t="s">
        <v>6</v>
      </c>
      <c r="AU189" s="498"/>
      <c r="AV189" s="115" t="s">
        <v>6</v>
      </c>
      <c r="AW189" s="92"/>
      <c r="AX189" s="168" t="s">
        <v>6</v>
      </c>
      <c r="AY189" s="64"/>
      <c r="AZ189" s="91" t="s">
        <v>6</v>
      </c>
      <c r="BA189" s="64"/>
      <c r="BB189" s="119" t="s">
        <v>6</v>
      </c>
      <c r="BC189" s="92"/>
      <c r="BD189" s="124" t="s">
        <v>2</v>
      </c>
      <c r="BE189" s="125"/>
      <c r="BF189" s="130" t="s">
        <v>6</v>
      </c>
      <c r="BG189" s="92"/>
      <c r="BH189" s="114" t="s">
        <v>6</v>
      </c>
      <c r="BI189" s="64"/>
      <c r="BJ189" s="91"/>
      <c r="BK189" s="91"/>
      <c r="BL189" s="91" t="s">
        <v>6</v>
      </c>
      <c r="BM189" s="92"/>
      <c r="BN189" s="481">
        <v>5.125</v>
      </c>
      <c r="BO189" s="498"/>
      <c r="BP189" s="136" t="s">
        <v>6</v>
      </c>
      <c r="BQ189" s="201"/>
      <c r="BR189" s="91" t="s">
        <v>6</v>
      </c>
      <c r="BS189" s="92"/>
      <c r="BT189" s="91" t="s">
        <v>6</v>
      </c>
      <c r="BU189" s="92"/>
      <c r="BV189" s="91" t="s">
        <v>6</v>
      </c>
      <c r="BW189" s="92"/>
      <c r="BX189" s="505" t="s">
        <v>6</v>
      </c>
      <c r="BY189" s="498"/>
      <c r="BZ189" s="114"/>
      <c r="CA189" s="92"/>
      <c r="CB189" s="91" t="s">
        <v>6</v>
      </c>
      <c r="CC189" s="92"/>
      <c r="CD189" s="145" t="s">
        <v>6</v>
      </c>
      <c r="CE189" s="97"/>
      <c r="CF189" s="91" t="s">
        <v>6</v>
      </c>
      <c r="CG189" s="92" t="s">
        <v>1297</v>
      </c>
      <c r="CH189" s="91">
        <v>4.5</v>
      </c>
      <c r="CI189" s="92"/>
      <c r="CJ189" s="91" t="s">
        <v>6</v>
      </c>
      <c r="CK189" s="92"/>
      <c r="CL189" s="150" t="s">
        <v>6</v>
      </c>
      <c r="CM189" s="92"/>
      <c r="CN189" s="150" t="s">
        <v>6</v>
      </c>
      <c r="CO189" s="92"/>
      <c r="CP189" s="91" t="s">
        <v>6</v>
      </c>
      <c r="CQ189" s="92"/>
      <c r="CR189" s="133" t="s">
        <v>6</v>
      </c>
      <c r="CS189" s="64"/>
      <c r="CT189" s="153">
        <v>1.5</v>
      </c>
      <c r="CU189" s="92" t="s">
        <v>1488</v>
      </c>
      <c r="CV189" s="154" t="s">
        <v>6</v>
      </c>
      <c r="CW189" s="92" t="s">
        <v>1556</v>
      </c>
      <c r="CX189" s="92" t="s">
        <v>6</v>
      </c>
      <c r="CY189" s="92"/>
      <c r="CZ189" s="46" t="s">
        <v>6</v>
      </c>
      <c r="DA189" s="45"/>
      <c r="DC189" s="184">
        <f t="shared" si="19"/>
        <v>5</v>
      </c>
    </row>
    <row r="190" spans="1:107" s="184" customFormat="1" ht="19" customHeight="1" x14ac:dyDescent="0.25">
      <c r="A190" s="205">
        <v>6212</v>
      </c>
      <c r="B190" s="5">
        <v>147</v>
      </c>
      <c r="C190" s="6" t="s">
        <v>152</v>
      </c>
      <c r="D190" s="29" t="s">
        <v>6</v>
      </c>
      <c r="E190" s="27"/>
      <c r="F190" s="46" t="s">
        <v>2</v>
      </c>
      <c r="G190" s="46"/>
      <c r="H190" s="186" t="s">
        <v>6</v>
      </c>
      <c r="I190" s="125"/>
      <c r="J190" s="481" t="s">
        <v>6</v>
      </c>
      <c r="K190" s="482"/>
      <c r="L190" s="60" t="s">
        <v>6</v>
      </c>
      <c r="M190" s="64"/>
      <c r="N190" s="145" t="s">
        <v>6</v>
      </c>
      <c r="O190" s="97"/>
      <c r="P190" s="199" t="s">
        <v>6</v>
      </c>
      <c r="Q190" s="125"/>
      <c r="R190" s="181">
        <v>0.39800000000000002</v>
      </c>
      <c r="S190" s="88" t="s">
        <v>1852</v>
      </c>
      <c r="T190" s="203" t="s">
        <v>6</v>
      </c>
      <c r="U190" s="188"/>
      <c r="V190" s="79" t="s">
        <v>6</v>
      </c>
      <c r="W190" s="80" t="s">
        <v>456</v>
      </c>
      <c r="X190" s="85" t="s">
        <v>6</v>
      </c>
      <c r="Y190" s="88" t="s">
        <v>477</v>
      </c>
      <c r="Z190" s="91">
        <v>4</v>
      </c>
      <c r="AA190" s="92"/>
      <c r="AB190" s="91" t="s">
        <v>6</v>
      </c>
      <c r="AC190" s="92"/>
      <c r="AD190" s="96" t="s">
        <v>6</v>
      </c>
      <c r="AE190" s="92"/>
      <c r="AF190" s="46" t="s">
        <v>6</v>
      </c>
      <c r="AG190" s="45"/>
      <c r="AH190" s="91" t="s">
        <v>6</v>
      </c>
      <c r="AI190" s="92"/>
      <c r="AJ190" s="133" t="s">
        <v>6</v>
      </c>
      <c r="AK190" s="102"/>
      <c r="AL190" s="91" t="s">
        <v>6</v>
      </c>
      <c r="AM190" s="92"/>
      <c r="AN190" s="481" t="s">
        <v>6</v>
      </c>
      <c r="AO190" s="498"/>
      <c r="AP190" s="114" t="s">
        <v>6</v>
      </c>
      <c r="AQ190" s="92"/>
      <c r="AR190" s="481" t="s">
        <v>6</v>
      </c>
      <c r="AS190" s="498"/>
      <c r="AT190" s="481" t="s">
        <v>6</v>
      </c>
      <c r="AU190" s="498"/>
      <c r="AV190" s="115" t="s">
        <v>6</v>
      </c>
      <c r="AW190" s="92"/>
      <c r="AX190" s="168" t="s">
        <v>6</v>
      </c>
      <c r="AY190" s="64"/>
      <c r="AZ190" s="91" t="s">
        <v>6</v>
      </c>
      <c r="BA190" s="64"/>
      <c r="BB190" s="119" t="s">
        <v>6</v>
      </c>
      <c r="BC190" s="92"/>
      <c r="BD190" s="124" t="s">
        <v>2</v>
      </c>
      <c r="BE190" s="125"/>
      <c r="BF190" s="130" t="s">
        <v>6</v>
      </c>
      <c r="BG190" s="92"/>
      <c r="BH190" s="114" t="s">
        <v>6</v>
      </c>
      <c r="BI190" s="64"/>
      <c r="BJ190" s="91"/>
      <c r="BK190" s="91"/>
      <c r="BL190" s="91" t="s">
        <v>6</v>
      </c>
      <c r="BM190" s="92"/>
      <c r="BN190" s="481">
        <v>5.125</v>
      </c>
      <c r="BO190" s="498" t="s">
        <v>2100</v>
      </c>
      <c r="BP190" s="136" t="s">
        <v>6</v>
      </c>
      <c r="BQ190" s="201"/>
      <c r="BR190" s="91" t="s">
        <v>6</v>
      </c>
      <c r="BS190" s="92"/>
      <c r="BT190" s="91" t="s">
        <v>6</v>
      </c>
      <c r="BU190" s="92"/>
      <c r="BV190" s="91" t="s">
        <v>6</v>
      </c>
      <c r="BW190" s="92"/>
      <c r="BX190" s="505" t="s">
        <v>6</v>
      </c>
      <c r="BY190" s="498"/>
      <c r="BZ190" s="114"/>
      <c r="CA190" s="92"/>
      <c r="CB190" s="91" t="s">
        <v>6</v>
      </c>
      <c r="CC190" s="92"/>
      <c r="CD190" s="145" t="s">
        <v>6</v>
      </c>
      <c r="CE190" s="97"/>
      <c r="CF190" s="91" t="s">
        <v>6</v>
      </c>
      <c r="CG190" s="92" t="s">
        <v>1298</v>
      </c>
      <c r="CH190" s="91" t="s">
        <v>6</v>
      </c>
      <c r="CI190" s="92"/>
      <c r="CJ190" s="91" t="s">
        <v>6</v>
      </c>
      <c r="CK190" s="92"/>
      <c r="CL190" s="150" t="s">
        <v>6</v>
      </c>
      <c r="CM190" s="92"/>
      <c r="CN190" s="150" t="s">
        <v>6</v>
      </c>
      <c r="CO190" s="92"/>
      <c r="CP190" s="91" t="s">
        <v>6</v>
      </c>
      <c r="CQ190" s="92"/>
      <c r="CR190" s="133" t="s">
        <v>6</v>
      </c>
      <c r="CS190" s="64"/>
      <c r="CT190" s="114">
        <v>1.5</v>
      </c>
      <c r="CU190" s="92" t="s">
        <v>1488</v>
      </c>
      <c r="CV190" s="154" t="s">
        <v>6</v>
      </c>
      <c r="CW190" s="92" t="s">
        <v>1556</v>
      </c>
      <c r="CX190" s="92" t="s">
        <v>6</v>
      </c>
      <c r="CY190" s="92"/>
      <c r="CZ190" s="46" t="s">
        <v>6</v>
      </c>
      <c r="DA190" s="45"/>
      <c r="DC190" s="184">
        <f t="shared" si="19"/>
        <v>4</v>
      </c>
    </row>
    <row r="191" spans="1:107" s="184" customFormat="1" ht="19" customHeight="1" x14ac:dyDescent="0.25">
      <c r="A191" s="205">
        <v>54133</v>
      </c>
      <c r="B191" s="5">
        <v>148</v>
      </c>
      <c r="C191" s="6" t="s">
        <v>153</v>
      </c>
      <c r="D191" s="29" t="s">
        <v>6</v>
      </c>
      <c r="E191" s="27"/>
      <c r="F191" s="46"/>
      <c r="G191" s="46"/>
      <c r="H191" s="186" t="s">
        <v>6</v>
      </c>
      <c r="I191" s="125"/>
      <c r="J191" s="481" t="s">
        <v>6</v>
      </c>
      <c r="K191" s="482"/>
      <c r="L191" s="60" t="s">
        <v>6</v>
      </c>
      <c r="M191" s="64"/>
      <c r="N191" s="145" t="s">
        <v>6</v>
      </c>
      <c r="O191" s="97"/>
      <c r="P191" s="199" t="s">
        <v>6</v>
      </c>
      <c r="Q191" s="125"/>
      <c r="R191" s="181">
        <v>0.39800000000000002</v>
      </c>
      <c r="S191" s="88" t="s">
        <v>1852</v>
      </c>
      <c r="T191" s="203" t="s">
        <v>6</v>
      </c>
      <c r="U191" s="188"/>
      <c r="V191" s="79" t="s">
        <v>6</v>
      </c>
      <c r="W191" s="80" t="s">
        <v>456</v>
      </c>
      <c r="X191" s="85" t="s">
        <v>6</v>
      </c>
      <c r="Y191" s="88" t="s">
        <v>477</v>
      </c>
      <c r="Z191" s="133">
        <v>4</v>
      </c>
      <c r="AA191" s="92" t="s">
        <v>542</v>
      </c>
      <c r="AB191" s="91" t="s">
        <v>6</v>
      </c>
      <c r="AC191" s="92"/>
      <c r="AD191" s="96" t="s">
        <v>6</v>
      </c>
      <c r="AE191" s="92"/>
      <c r="AF191" s="46" t="s">
        <v>6</v>
      </c>
      <c r="AG191" s="45"/>
      <c r="AH191" s="91" t="s">
        <v>6</v>
      </c>
      <c r="AI191" s="92"/>
      <c r="AJ191" s="133" t="s">
        <v>6</v>
      </c>
      <c r="AK191" s="102"/>
      <c r="AL191" s="91" t="s">
        <v>6</v>
      </c>
      <c r="AM191" s="92"/>
      <c r="AN191" s="481" t="s">
        <v>6</v>
      </c>
      <c r="AO191" s="498"/>
      <c r="AP191" s="114" t="s">
        <v>6</v>
      </c>
      <c r="AQ191" s="92"/>
      <c r="AR191" s="481" t="s">
        <v>6</v>
      </c>
      <c r="AS191" s="498"/>
      <c r="AT191" s="481" t="s">
        <v>6</v>
      </c>
      <c r="AU191" s="498"/>
      <c r="AV191" s="115" t="s">
        <v>6</v>
      </c>
      <c r="AW191" s="92"/>
      <c r="AX191" s="168" t="s">
        <v>6</v>
      </c>
      <c r="AY191" s="64"/>
      <c r="AZ191" s="91" t="s">
        <v>6</v>
      </c>
      <c r="BA191" s="64"/>
      <c r="BB191" s="119" t="s">
        <v>6</v>
      </c>
      <c r="BC191" s="92"/>
      <c r="BD191" s="124" t="s">
        <v>2</v>
      </c>
      <c r="BE191" s="125"/>
      <c r="BF191" s="130" t="s">
        <v>6</v>
      </c>
      <c r="BG191" s="92"/>
      <c r="BH191" s="114" t="s">
        <v>6</v>
      </c>
      <c r="BI191" s="64"/>
      <c r="BJ191" s="91"/>
      <c r="BK191" s="91"/>
      <c r="BL191" s="91" t="s">
        <v>6</v>
      </c>
      <c r="BM191" s="92"/>
      <c r="BN191" s="481">
        <v>5.125</v>
      </c>
      <c r="BO191" s="498"/>
      <c r="BP191" s="136" t="s">
        <v>6</v>
      </c>
      <c r="BQ191" s="201"/>
      <c r="BR191" s="91" t="s">
        <v>6</v>
      </c>
      <c r="BS191" s="92"/>
      <c r="BT191" s="91" t="s">
        <v>6</v>
      </c>
      <c r="BU191" s="92"/>
      <c r="BV191" s="91" t="s">
        <v>6</v>
      </c>
      <c r="BW191" s="92"/>
      <c r="BX191" s="505" t="s">
        <v>6</v>
      </c>
      <c r="BY191" s="498"/>
      <c r="BZ191" s="114"/>
      <c r="CA191" s="92"/>
      <c r="CB191" s="91" t="s">
        <v>6</v>
      </c>
      <c r="CC191" s="92"/>
      <c r="CD191" s="145" t="s">
        <v>6</v>
      </c>
      <c r="CE191" s="97"/>
      <c r="CF191" s="91" t="s">
        <v>6</v>
      </c>
      <c r="CG191" s="92" t="s">
        <v>1299</v>
      </c>
      <c r="CH191" s="91">
        <v>4.5</v>
      </c>
      <c r="CI191" s="92"/>
      <c r="CJ191" s="91" t="s">
        <v>6</v>
      </c>
      <c r="CK191" s="92"/>
      <c r="CL191" s="150" t="s">
        <v>6</v>
      </c>
      <c r="CM191" s="92"/>
      <c r="CN191" s="150" t="s">
        <v>6</v>
      </c>
      <c r="CO191" s="92"/>
      <c r="CP191" s="91" t="s">
        <v>6</v>
      </c>
      <c r="CQ191" s="92"/>
      <c r="CR191" s="133" t="s">
        <v>6</v>
      </c>
      <c r="CS191" s="64"/>
      <c r="CT191" s="153">
        <v>1.5</v>
      </c>
      <c r="CU191" s="92" t="s">
        <v>1488</v>
      </c>
      <c r="CV191" s="154" t="s">
        <v>6</v>
      </c>
      <c r="CW191" s="92" t="s">
        <v>1556</v>
      </c>
      <c r="CX191" s="92" t="s">
        <v>6</v>
      </c>
      <c r="CY191" s="92"/>
      <c r="CZ191" s="46" t="s">
        <v>6</v>
      </c>
      <c r="DA191" s="45"/>
      <c r="DC191" s="184">
        <f t="shared" si="19"/>
        <v>5</v>
      </c>
    </row>
    <row r="192" spans="1:107" s="184" customFormat="1" ht="19" customHeight="1" x14ac:dyDescent="0.25">
      <c r="A192" s="205">
        <v>54137</v>
      </c>
      <c r="B192" s="5">
        <v>149</v>
      </c>
      <c r="C192" s="6" t="s">
        <v>154</v>
      </c>
      <c r="D192" s="29" t="s">
        <v>6</v>
      </c>
      <c r="E192" s="27"/>
      <c r="F192" s="46"/>
      <c r="G192" s="46"/>
      <c r="H192" s="186" t="s">
        <v>6</v>
      </c>
      <c r="I192" s="125"/>
      <c r="J192" s="481" t="s">
        <v>6</v>
      </c>
      <c r="K192" s="482"/>
      <c r="L192" s="60" t="s">
        <v>6</v>
      </c>
      <c r="M192" s="64"/>
      <c r="N192" s="145" t="s">
        <v>6</v>
      </c>
      <c r="O192" s="97"/>
      <c r="P192" s="199" t="s">
        <v>6</v>
      </c>
      <c r="Q192" s="125"/>
      <c r="R192" s="181">
        <v>0.39800000000000002</v>
      </c>
      <c r="S192" s="88" t="s">
        <v>1852</v>
      </c>
      <c r="T192" s="203" t="s">
        <v>6</v>
      </c>
      <c r="U192" s="188"/>
      <c r="V192" s="79" t="s">
        <v>6</v>
      </c>
      <c r="W192" s="80" t="s">
        <v>456</v>
      </c>
      <c r="X192" s="85" t="s">
        <v>6</v>
      </c>
      <c r="Y192" s="88" t="s">
        <v>477</v>
      </c>
      <c r="Z192" s="133">
        <v>4</v>
      </c>
      <c r="AA192" s="92" t="s">
        <v>542</v>
      </c>
      <c r="AB192" s="91" t="s">
        <v>6</v>
      </c>
      <c r="AC192" s="92"/>
      <c r="AD192" s="96" t="s">
        <v>6</v>
      </c>
      <c r="AE192" s="92"/>
      <c r="AF192" s="46" t="s">
        <v>6</v>
      </c>
      <c r="AG192" s="45"/>
      <c r="AH192" s="91" t="s">
        <v>6</v>
      </c>
      <c r="AI192" s="92"/>
      <c r="AJ192" s="133" t="s">
        <v>6</v>
      </c>
      <c r="AK192" s="102"/>
      <c r="AL192" s="91" t="s">
        <v>6</v>
      </c>
      <c r="AM192" s="92"/>
      <c r="AN192" s="481" t="s">
        <v>6</v>
      </c>
      <c r="AO192" s="498"/>
      <c r="AP192" s="114" t="s">
        <v>6</v>
      </c>
      <c r="AQ192" s="92"/>
      <c r="AR192" s="481" t="s">
        <v>6</v>
      </c>
      <c r="AS192" s="498"/>
      <c r="AT192" s="481" t="s">
        <v>6</v>
      </c>
      <c r="AU192" s="498"/>
      <c r="AV192" s="115" t="s">
        <v>6</v>
      </c>
      <c r="AW192" s="92"/>
      <c r="AX192" s="168" t="s">
        <v>6</v>
      </c>
      <c r="AY192" s="64"/>
      <c r="AZ192" s="91" t="s">
        <v>6</v>
      </c>
      <c r="BA192" s="64"/>
      <c r="BB192" s="119" t="s">
        <v>6</v>
      </c>
      <c r="BC192" s="92"/>
      <c r="BD192" s="124" t="s">
        <v>2</v>
      </c>
      <c r="BE192" s="125"/>
      <c r="BF192" s="130" t="s">
        <v>6</v>
      </c>
      <c r="BG192" s="92"/>
      <c r="BH192" s="114" t="s">
        <v>6</v>
      </c>
      <c r="BI192" s="64"/>
      <c r="BJ192" s="91"/>
      <c r="BK192" s="91"/>
      <c r="BL192" s="91" t="s">
        <v>6</v>
      </c>
      <c r="BM192" s="92"/>
      <c r="BN192" s="481">
        <v>5.125</v>
      </c>
      <c r="BO192" s="498"/>
      <c r="BP192" s="136" t="s">
        <v>6</v>
      </c>
      <c r="BQ192" s="201"/>
      <c r="BR192" s="91" t="s">
        <v>6</v>
      </c>
      <c r="BS192" s="92"/>
      <c r="BT192" s="91" t="s">
        <v>6</v>
      </c>
      <c r="BU192" s="92"/>
      <c r="BV192" s="91" t="s">
        <v>6</v>
      </c>
      <c r="BW192" s="92"/>
      <c r="BX192" s="505" t="s">
        <v>6</v>
      </c>
      <c r="BY192" s="498"/>
      <c r="BZ192" s="114"/>
      <c r="CA192" s="92"/>
      <c r="CB192" s="91" t="s">
        <v>6</v>
      </c>
      <c r="CC192" s="92"/>
      <c r="CD192" s="145" t="s">
        <v>6</v>
      </c>
      <c r="CE192" s="97"/>
      <c r="CF192" s="91" t="s">
        <v>6</v>
      </c>
      <c r="CG192" s="92" t="s">
        <v>1300</v>
      </c>
      <c r="CH192" s="91">
        <v>4.5</v>
      </c>
      <c r="CI192" s="92"/>
      <c r="CJ192" s="91" t="s">
        <v>6</v>
      </c>
      <c r="CK192" s="92"/>
      <c r="CL192" s="150">
        <v>6.25</v>
      </c>
      <c r="CM192" s="92"/>
      <c r="CN192" s="150" t="s">
        <v>6</v>
      </c>
      <c r="CO192" s="92"/>
      <c r="CP192" s="91" t="s">
        <v>6</v>
      </c>
      <c r="CQ192" s="92"/>
      <c r="CR192" s="133" t="s">
        <v>6</v>
      </c>
      <c r="CS192" s="64"/>
      <c r="CT192" s="153">
        <v>1.5</v>
      </c>
      <c r="CU192" s="92" t="s">
        <v>1488</v>
      </c>
      <c r="CV192" s="154">
        <v>6</v>
      </c>
      <c r="CW192" s="92" t="s">
        <v>1557</v>
      </c>
      <c r="CX192" s="92" t="s">
        <v>6</v>
      </c>
      <c r="CY192" s="92"/>
      <c r="CZ192" s="46" t="s">
        <v>6</v>
      </c>
      <c r="DA192" s="45"/>
      <c r="DC192" s="184">
        <f t="shared" si="19"/>
        <v>7</v>
      </c>
    </row>
    <row r="193" spans="1:107" s="184" customFormat="1" ht="19" customHeight="1" x14ac:dyDescent="0.25">
      <c r="A193" s="205">
        <v>6215</v>
      </c>
      <c r="B193" s="5">
        <v>150</v>
      </c>
      <c r="C193" s="6" t="s">
        <v>155</v>
      </c>
      <c r="D193" s="29" t="s">
        <v>6</v>
      </c>
      <c r="E193" s="27"/>
      <c r="F193" s="46"/>
      <c r="G193" s="46"/>
      <c r="H193" s="186" t="s">
        <v>6</v>
      </c>
      <c r="I193" s="125"/>
      <c r="J193" s="481" t="s">
        <v>6</v>
      </c>
      <c r="K193" s="482"/>
      <c r="L193" s="60" t="s">
        <v>6</v>
      </c>
      <c r="M193" s="64"/>
      <c r="N193" s="145" t="s">
        <v>6</v>
      </c>
      <c r="O193" s="97"/>
      <c r="P193" s="199" t="s">
        <v>6</v>
      </c>
      <c r="Q193" s="125"/>
      <c r="R193" s="181">
        <v>0.39800000000000002</v>
      </c>
      <c r="S193" s="88" t="s">
        <v>1852</v>
      </c>
      <c r="T193" s="203" t="s">
        <v>6</v>
      </c>
      <c r="U193" s="188"/>
      <c r="V193" s="79" t="s">
        <v>6</v>
      </c>
      <c r="W193" s="80" t="s">
        <v>456</v>
      </c>
      <c r="X193" s="85" t="s">
        <v>6</v>
      </c>
      <c r="Y193" s="88" t="s">
        <v>477</v>
      </c>
      <c r="Z193" s="91">
        <v>4</v>
      </c>
      <c r="AA193" s="92"/>
      <c r="AB193" s="91" t="s">
        <v>6</v>
      </c>
      <c r="AC193" s="92"/>
      <c r="AD193" s="96" t="s">
        <v>6</v>
      </c>
      <c r="AE193" s="92"/>
      <c r="AF193" s="46" t="s">
        <v>6</v>
      </c>
      <c r="AG193" s="45"/>
      <c r="AH193" s="91" t="s">
        <v>6</v>
      </c>
      <c r="AI193" s="92" t="s">
        <v>649</v>
      </c>
      <c r="AJ193" s="133" t="s">
        <v>6</v>
      </c>
      <c r="AK193" s="102"/>
      <c r="AL193" s="91" t="s">
        <v>6</v>
      </c>
      <c r="AM193" s="92"/>
      <c r="AN193" s="481" t="s">
        <v>6</v>
      </c>
      <c r="AO193" s="498"/>
      <c r="AP193" s="114" t="s">
        <v>6</v>
      </c>
      <c r="AQ193" s="92"/>
      <c r="AR193" s="481" t="s">
        <v>6</v>
      </c>
      <c r="AS193" s="498"/>
      <c r="AT193" s="481" t="s">
        <v>6</v>
      </c>
      <c r="AU193" s="498"/>
      <c r="AV193" s="115" t="s">
        <v>6</v>
      </c>
      <c r="AW193" s="91"/>
      <c r="AX193" s="168" t="s">
        <v>6</v>
      </c>
      <c r="AY193" s="64"/>
      <c r="AZ193" s="91" t="s">
        <v>6</v>
      </c>
      <c r="BA193" s="64"/>
      <c r="BB193" s="119" t="s">
        <v>6</v>
      </c>
      <c r="BC193" s="91"/>
      <c r="BD193" s="124" t="s">
        <v>2</v>
      </c>
      <c r="BE193" s="125"/>
      <c r="BF193" s="130" t="s">
        <v>6</v>
      </c>
      <c r="BG193" s="92"/>
      <c r="BH193" s="114" t="s">
        <v>6</v>
      </c>
      <c r="BI193" s="133"/>
      <c r="BJ193" s="91"/>
      <c r="BK193" s="91"/>
      <c r="BL193" s="91" t="s">
        <v>6</v>
      </c>
      <c r="BM193" s="91"/>
      <c r="BN193" s="481">
        <v>5.125</v>
      </c>
      <c r="BO193" s="498" t="s">
        <v>2100</v>
      </c>
      <c r="BP193" s="136" t="s">
        <v>6</v>
      </c>
      <c r="BQ193" s="201"/>
      <c r="BR193" s="91" t="s">
        <v>6</v>
      </c>
      <c r="BS193" s="91"/>
      <c r="BT193" s="91" t="s">
        <v>6</v>
      </c>
      <c r="BU193" s="91"/>
      <c r="BV193" s="91" t="s">
        <v>6</v>
      </c>
      <c r="BW193" s="91"/>
      <c r="BX193" s="505" t="s">
        <v>6</v>
      </c>
      <c r="BY193" s="498"/>
      <c r="BZ193" s="114"/>
      <c r="CA193" s="92"/>
      <c r="CB193" s="91" t="s">
        <v>6</v>
      </c>
      <c r="CC193" s="91"/>
      <c r="CD193" s="145" t="s">
        <v>6</v>
      </c>
      <c r="CE193" s="97"/>
      <c r="CF193" s="91" t="s">
        <v>6</v>
      </c>
      <c r="CG193" s="92" t="s">
        <v>1301</v>
      </c>
      <c r="CH193" s="91" t="s">
        <v>6</v>
      </c>
      <c r="CI193" s="92" t="s">
        <v>1351</v>
      </c>
      <c r="CJ193" s="91" t="s">
        <v>6</v>
      </c>
      <c r="CK193" s="92"/>
      <c r="CL193" s="150" t="s">
        <v>6</v>
      </c>
      <c r="CM193" s="92"/>
      <c r="CN193" s="150" t="s">
        <v>6</v>
      </c>
      <c r="CO193" s="91"/>
      <c r="CP193" s="91" t="s">
        <v>6</v>
      </c>
      <c r="CQ193" s="91"/>
      <c r="CR193" s="133" t="s">
        <v>6</v>
      </c>
      <c r="CS193" s="133"/>
      <c r="CT193" s="114">
        <v>1.5</v>
      </c>
      <c r="CU193" s="92" t="s">
        <v>1488</v>
      </c>
      <c r="CV193" s="154" t="s">
        <v>6</v>
      </c>
      <c r="CW193" s="92" t="s">
        <v>1558</v>
      </c>
      <c r="CX193" s="92" t="s">
        <v>6</v>
      </c>
      <c r="CY193" s="92"/>
      <c r="CZ193" s="46" t="s">
        <v>6</v>
      </c>
      <c r="DA193" s="45"/>
      <c r="DC193" s="184">
        <f t="shared" si="19"/>
        <v>4</v>
      </c>
    </row>
    <row r="194" spans="1:107" s="184" customFormat="1" ht="19" customHeight="1" x14ac:dyDescent="0.25">
      <c r="A194" s="205">
        <v>62311</v>
      </c>
      <c r="B194" s="5">
        <v>151</v>
      </c>
      <c r="C194" s="6" t="s">
        <v>156</v>
      </c>
      <c r="D194" s="29" t="s">
        <v>6</v>
      </c>
      <c r="E194" s="27"/>
      <c r="F194" s="46"/>
      <c r="G194" s="46"/>
      <c r="H194" s="186" t="s">
        <v>6</v>
      </c>
      <c r="I194" s="125"/>
      <c r="J194" s="481" t="s">
        <v>6</v>
      </c>
      <c r="K194" s="482" t="s">
        <v>2382</v>
      </c>
      <c r="L194" s="60" t="s">
        <v>6</v>
      </c>
      <c r="M194" s="64"/>
      <c r="N194" s="145" t="s">
        <v>6</v>
      </c>
      <c r="O194" s="97"/>
      <c r="P194" s="199" t="s">
        <v>6</v>
      </c>
      <c r="Q194" s="125" t="s">
        <v>404</v>
      </c>
      <c r="R194" s="181">
        <v>0.39800000000000002</v>
      </c>
      <c r="S194" s="88" t="s">
        <v>1852</v>
      </c>
      <c r="T194" s="203" t="s">
        <v>6</v>
      </c>
      <c r="U194" s="188"/>
      <c r="V194" s="79" t="s">
        <v>6</v>
      </c>
      <c r="W194" s="80" t="s">
        <v>456</v>
      </c>
      <c r="X194" s="85" t="s">
        <v>6</v>
      </c>
      <c r="Y194" s="88" t="s">
        <v>477</v>
      </c>
      <c r="Z194" s="91">
        <v>4</v>
      </c>
      <c r="AA194" s="92"/>
      <c r="AB194" s="91" t="s">
        <v>6</v>
      </c>
      <c r="AC194" s="92"/>
      <c r="AD194" s="96" t="s">
        <v>6</v>
      </c>
      <c r="AE194" s="92"/>
      <c r="AF194" s="46" t="s">
        <v>6</v>
      </c>
      <c r="AG194" s="45"/>
      <c r="AH194" s="91" t="s">
        <v>6</v>
      </c>
      <c r="AI194" s="92"/>
      <c r="AJ194" s="133" t="s">
        <v>6</v>
      </c>
      <c r="AK194" s="102"/>
      <c r="AL194" s="91" t="s">
        <v>6</v>
      </c>
      <c r="AM194" s="92"/>
      <c r="AN194" s="481" t="s">
        <v>6</v>
      </c>
      <c r="AO194" s="498"/>
      <c r="AP194" s="114" t="s">
        <v>6</v>
      </c>
      <c r="AQ194" s="92"/>
      <c r="AR194" s="481" t="s">
        <v>6</v>
      </c>
      <c r="AS194" s="498"/>
      <c r="AT194" s="481" t="s">
        <v>6</v>
      </c>
      <c r="AU194" s="498"/>
      <c r="AV194" s="115" t="s">
        <v>6</v>
      </c>
      <c r="AW194" s="92"/>
      <c r="AX194" s="168" t="s">
        <v>6</v>
      </c>
      <c r="AY194" s="64"/>
      <c r="AZ194" s="91" t="s">
        <v>6</v>
      </c>
      <c r="BA194" s="64"/>
      <c r="BB194" s="119" t="s">
        <v>6</v>
      </c>
      <c r="BC194" s="92"/>
      <c r="BD194" s="124" t="s">
        <v>2</v>
      </c>
      <c r="BE194" s="125"/>
      <c r="BF194" s="130" t="s">
        <v>6</v>
      </c>
      <c r="BG194" s="92"/>
      <c r="BH194" s="114" t="s">
        <v>6</v>
      </c>
      <c r="BI194" s="64"/>
      <c r="BJ194" s="91"/>
      <c r="BK194" s="91"/>
      <c r="BL194" s="91" t="s">
        <v>6</v>
      </c>
      <c r="BM194" s="92"/>
      <c r="BN194" s="481">
        <v>5.125</v>
      </c>
      <c r="BO194" s="498" t="s">
        <v>2100</v>
      </c>
      <c r="BP194" s="136" t="s">
        <v>6</v>
      </c>
      <c r="BQ194" s="201"/>
      <c r="BR194" s="91" t="s">
        <v>6</v>
      </c>
      <c r="BS194" s="92"/>
      <c r="BT194" s="91" t="s">
        <v>6</v>
      </c>
      <c r="BU194" s="92"/>
      <c r="BV194" s="91" t="s">
        <v>6</v>
      </c>
      <c r="BW194" s="92"/>
      <c r="BX194" s="505" t="s">
        <v>6</v>
      </c>
      <c r="BY194" s="498"/>
      <c r="BZ194" s="114"/>
      <c r="CA194" s="92"/>
      <c r="CB194" s="91" t="s">
        <v>6</v>
      </c>
      <c r="CC194" s="92"/>
      <c r="CD194" s="145" t="s">
        <v>6</v>
      </c>
      <c r="CE194" s="97"/>
      <c r="CF194" s="91" t="s">
        <v>6</v>
      </c>
      <c r="CG194" s="92" t="s">
        <v>1302</v>
      </c>
      <c r="CH194" s="91" t="s">
        <v>6</v>
      </c>
      <c r="CI194" s="92"/>
      <c r="CJ194" s="91" t="s">
        <v>6</v>
      </c>
      <c r="CK194" s="92"/>
      <c r="CL194" s="150" t="s">
        <v>6</v>
      </c>
      <c r="CM194" s="92"/>
      <c r="CN194" s="150" t="s">
        <v>6</v>
      </c>
      <c r="CO194" s="92"/>
      <c r="CP194" s="91" t="s">
        <v>6</v>
      </c>
      <c r="CQ194" s="92"/>
      <c r="CR194" s="133" t="s">
        <v>6</v>
      </c>
      <c r="CS194" s="64"/>
      <c r="CT194" s="114">
        <v>1.5</v>
      </c>
      <c r="CU194" s="92" t="s">
        <v>1488</v>
      </c>
      <c r="CV194" s="154" t="s">
        <v>6</v>
      </c>
      <c r="CW194" s="92"/>
      <c r="CX194" s="92" t="s">
        <v>6</v>
      </c>
      <c r="CY194" s="92"/>
      <c r="CZ194" s="46" t="s">
        <v>6</v>
      </c>
      <c r="DA194" s="45"/>
      <c r="DC194" s="184">
        <f t="shared" si="19"/>
        <v>4</v>
      </c>
    </row>
    <row r="195" spans="1:107" s="184" customFormat="1" ht="19" customHeight="1" x14ac:dyDescent="0.25">
      <c r="A195" s="205">
        <v>6211</v>
      </c>
      <c r="B195" s="5">
        <v>152</v>
      </c>
      <c r="C195" s="6" t="s">
        <v>157</v>
      </c>
      <c r="D195" s="29" t="s">
        <v>6</v>
      </c>
      <c r="E195" s="27"/>
      <c r="F195" s="46" t="s">
        <v>2</v>
      </c>
      <c r="G195" s="46"/>
      <c r="H195" s="186" t="s">
        <v>6</v>
      </c>
      <c r="I195" s="125"/>
      <c r="J195" s="481" t="s">
        <v>6</v>
      </c>
      <c r="K195" s="482"/>
      <c r="L195" s="60" t="s">
        <v>6</v>
      </c>
      <c r="M195" s="64"/>
      <c r="N195" s="145" t="s">
        <v>6</v>
      </c>
      <c r="O195" s="97"/>
      <c r="P195" s="199" t="s">
        <v>6</v>
      </c>
      <c r="Q195" s="125" t="s">
        <v>404</v>
      </c>
      <c r="R195" s="181">
        <v>0.39800000000000002</v>
      </c>
      <c r="S195" s="88" t="s">
        <v>1852</v>
      </c>
      <c r="T195" s="203" t="s">
        <v>6</v>
      </c>
      <c r="U195" s="188"/>
      <c r="V195" s="79" t="s">
        <v>6</v>
      </c>
      <c r="W195" s="80" t="s">
        <v>456</v>
      </c>
      <c r="X195" s="85" t="s">
        <v>6</v>
      </c>
      <c r="Y195" s="88" t="s">
        <v>477</v>
      </c>
      <c r="Z195" s="91">
        <v>4</v>
      </c>
      <c r="AA195" s="92"/>
      <c r="AB195" s="91" t="s">
        <v>6</v>
      </c>
      <c r="AC195" s="92"/>
      <c r="AD195" s="96" t="s">
        <v>6</v>
      </c>
      <c r="AE195" s="92"/>
      <c r="AF195" s="46" t="s">
        <v>6</v>
      </c>
      <c r="AG195" s="45"/>
      <c r="AH195" s="91" t="s">
        <v>6</v>
      </c>
      <c r="AI195" s="92"/>
      <c r="AJ195" s="133" t="s">
        <v>6</v>
      </c>
      <c r="AK195" s="102"/>
      <c r="AL195" s="91" t="s">
        <v>6</v>
      </c>
      <c r="AM195" s="92"/>
      <c r="AN195" s="481" t="s">
        <v>6</v>
      </c>
      <c r="AO195" s="498"/>
      <c r="AP195" s="114" t="s">
        <v>6</v>
      </c>
      <c r="AQ195" s="92"/>
      <c r="AR195" s="481" t="s">
        <v>6</v>
      </c>
      <c r="AS195" s="498"/>
      <c r="AT195" s="481" t="s">
        <v>6</v>
      </c>
      <c r="AU195" s="498"/>
      <c r="AV195" s="115" t="s">
        <v>6</v>
      </c>
      <c r="AW195" s="92"/>
      <c r="AX195" s="168" t="s">
        <v>6</v>
      </c>
      <c r="AY195" s="64"/>
      <c r="AZ195" s="91" t="s">
        <v>6</v>
      </c>
      <c r="BA195" s="64"/>
      <c r="BB195" s="119" t="s">
        <v>6</v>
      </c>
      <c r="BC195" s="92"/>
      <c r="BD195" s="124" t="s">
        <v>2</v>
      </c>
      <c r="BE195" s="125"/>
      <c r="BF195" s="130" t="s">
        <v>6</v>
      </c>
      <c r="BG195" s="92"/>
      <c r="BH195" s="114" t="s">
        <v>6</v>
      </c>
      <c r="BI195" s="64"/>
      <c r="BJ195" s="91"/>
      <c r="BK195" s="91"/>
      <c r="BL195" s="91" t="s">
        <v>6</v>
      </c>
      <c r="BM195" s="92"/>
      <c r="BN195" s="481">
        <v>5.125</v>
      </c>
      <c r="BO195" s="498" t="s">
        <v>2101</v>
      </c>
      <c r="BP195" s="136" t="s">
        <v>6</v>
      </c>
      <c r="BQ195" s="201"/>
      <c r="BR195" s="91" t="s">
        <v>6</v>
      </c>
      <c r="BS195" s="92"/>
      <c r="BT195" s="91" t="s">
        <v>6</v>
      </c>
      <c r="BU195" s="92"/>
      <c r="BV195" s="91" t="s">
        <v>6</v>
      </c>
      <c r="BW195" s="92"/>
      <c r="BX195" s="505" t="s">
        <v>6</v>
      </c>
      <c r="BY195" s="498"/>
      <c r="BZ195" s="114"/>
      <c r="CA195" s="92"/>
      <c r="CB195" s="91" t="s">
        <v>6</v>
      </c>
      <c r="CC195" s="92"/>
      <c r="CD195" s="145" t="s">
        <v>6</v>
      </c>
      <c r="CE195" s="97"/>
      <c r="CF195" s="91" t="s">
        <v>6</v>
      </c>
      <c r="CG195" s="92" t="s">
        <v>1303</v>
      </c>
      <c r="CH195" s="91" t="s">
        <v>6</v>
      </c>
      <c r="CI195" s="92"/>
      <c r="CJ195" s="91" t="s">
        <v>6</v>
      </c>
      <c r="CK195" s="92"/>
      <c r="CL195" s="150" t="s">
        <v>6</v>
      </c>
      <c r="CM195" s="92"/>
      <c r="CN195" s="150" t="s">
        <v>6</v>
      </c>
      <c r="CO195" s="92"/>
      <c r="CP195" s="91" t="s">
        <v>6</v>
      </c>
      <c r="CQ195" s="92"/>
      <c r="CR195" s="133" t="s">
        <v>6</v>
      </c>
      <c r="CS195" s="64"/>
      <c r="CT195" s="114">
        <v>1.5</v>
      </c>
      <c r="CU195" s="92" t="s">
        <v>1488</v>
      </c>
      <c r="CV195" s="154" t="s">
        <v>6</v>
      </c>
      <c r="CW195" s="92" t="s">
        <v>1556</v>
      </c>
      <c r="CX195" s="92" t="s">
        <v>6</v>
      </c>
      <c r="CY195" s="92"/>
      <c r="CZ195" s="46" t="s">
        <v>6</v>
      </c>
      <c r="DA195" s="45"/>
      <c r="DC195" s="184">
        <f t="shared" si="19"/>
        <v>4</v>
      </c>
    </row>
    <row r="196" spans="1:107" s="184" customFormat="1" ht="19" customHeight="1" x14ac:dyDescent="0.25">
      <c r="A196" s="205"/>
      <c r="B196" s="5"/>
      <c r="C196" s="10"/>
      <c r="D196" s="29"/>
      <c r="E196" s="27"/>
      <c r="F196" s="46"/>
      <c r="G196" s="46"/>
      <c r="H196" s="186"/>
      <c r="I196" s="125"/>
      <c r="J196" s="481"/>
      <c r="K196" s="482"/>
      <c r="L196" s="60"/>
      <c r="M196" s="64"/>
      <c r="N196" s="145"/>
      <c r="O196" s="97"/>
      <c r="P196" s="199"/>
      <c r="Q196" s="125"/>
      <c r="R196" s="181"/>
      <c r="S196" s="88"/>
      <c r="T196" s="203"/>
      <c r="U196" s="188"/>
      <c r="V196" s="79"/>
      <c r="W196" s="80"/>
      <c r="X196" s="85"/>
      <c r="Y196" s="88"/>
      <c r="Z196" s="91"/>
      <c r="AA196" s="92"/>
      <c r="AB196" s="91"/>
      <c r="AC196" s="92"/>
      <c r="AD196" s="96" t="s">
        <v>2</v>
      </c>
      <c r="AE196" s="92"/>
      <c r="AF196" s="46"/>
      <c r="AG196" s="45"/>
      <c r="AH196" s="91"/>
      <c r="AI196" s="92"/>
      <c r="AJ196" s="133"/>
      <c r="AK196" s="102"/>
      <c r="AL196" s="91"/>
      <c r="AM196" s="92"/>
      <c r="AN196" s="481"/>
      <c r="AO196" s="498"/>
      <c r="AP196" s="114"/>
      <c r="AQ196" s="92"/>
      <c r="AR196" s="481"/>
      <c r="AS196" s="498"/>
      <c r="AT196" s="481"/>
      <c r="AU196" s="498"/>
      <c r="AV196" s="115"/>
      <c r="AW196" s="92"/>
      <c r="AX196" s="168"/>
      <c r="AY196" s="64"/>
      <c r="AZ196" s="91"/>
      <c r="BA196" s="64"/>
      <c r="BB196" s="119"/>
      <c r="BC196" s="92"/>
      <c r="BD196" s="124"/>
      <c r="BE196" s="125"/>
      <c r="BF196" s="130"/>
      <c r="BG196" s="92"/>
      <c r="BH196" s="114"/>
      <c r="BI196" s="64"/>
      <c r="BJ196" s="91"/>
      <c r="BK196" s="91"/>
      <c r="BL196" s="91"/>
      <c r="BM196" s="92"/>
      <c r="BN196" s="481"/>
      <c r="BO196" s="498"/>
      <c r="BP196" s="136"/>
      <c r="BQ196" s="201"/>
      <c r="BR196" s="91"/>
      <c r="BS196" s="92"/>
      <c r="BT196" s="91"/>
      <c r="BU196" s="92"/>
      <c r="BV196" s="91"/>
      <c r="BW196" s="92"/>
      <c r="BX196" s="505"/>
      <c r="BY196" s="498"/>
      <c r="BZ196" s="114"/>
      <c r="CA196" s="92"/>
      <c r="CB196" s="91"/>
      <c r="CC196" s="92"/>
      <c r="CD196" s="145"/>
      <c r="CE196" s="97"/>
      <c r="CF196" s="91"/>
      <c r="CG196" s="92"/>
      <c r="CH196" s="91"/>
      <c r="CI196" s="92"/>
      <c r="CJ196" s="91"/>
      <c r="CK196" s="92"/>
      <c r="CL196" s="150"/>
      <c r="CM196" s="92"/>
      <c r="CN196" s="150"/>
      <c r="CO196" s="92"/>
      <c r="CP196" s="91"/>
      <c r="CQ196" s="92"/>
      <c r="CR196" s="133"/>
      <c r="CS196" s="64"/>
      <c r="CT196" s="114"/>
      <c r="CU196" s="92"/>
      <c r="CV196" s="114"/>
      <c r="CW196" s="92"/>
      <c r="CX196" s="92"/>
      <c r="CY196" s="92"/>
      <c r="CZ196" s="46"/>
      <c r="DA196" s="45"/>
    </row>
    <row r="197" spans="1:107" s="25" customFormat="1" ht="19" customHeight="1" x14ac:dyDescent="0.25">
      <c r="A197" s="377"/>
      <c r="B197" s="387"/>
      <c r="C197" s="344" t="s">
        <v>158</v>
      </c>
      <c r="D197" s="345" t="s">
        <v>296</v>
      </c>
      <c r="E197" s="381"/>
      <c r="F197" s="151" t="s">
        <v>296</v>
      </c>
      <c r="G197" s="55"/>
      <c r="H197" s="151" t="s">
        <v>296</v>
      </c>
      <c r="I197" s="353"/>
      <c r="J197" s="485" t="s">
        <v>296</v>
      </c>
      <c r="K197" s="484"/>
      <c r="L197" s="378" t="s">
        <v>296</v>
      </c>
      <c r="M197" s="104"/>
      <c r="N197" s="375" t="s">
        <v>296</v>
      </c>
      <c r="O197" s="169"/>
      <c r="P197" s="352" t="s">
        <v>296</v>
      </c>
      <c r="Q197" s="353"/>
      <c r="R197" s="352" t="s">
        <v>296</v>
      </c>
      <c r="S197" s="135"/>
      <c r="T197" s="352" t="s">
        <v>296</v>
      </c>
      <c r="U197" s="390"/>
      <c r="V197" s="352" t="s">
        <v>296</v>
      </c>
      <c r="W197" s="358"/>
      <c r="X197" s="352" t="s">
        <v>296</v>
      </c>
      <c r="Y197" s="135"/>
      <c r="Z197" s="352" t="s">
        <v>296</v>
      </c>
      <c r="AA197" s="383"/>
      <c r="AB197" s="352" t="s">
        <v>296</v>
      </c>
      <c r="AC197" s="383"/>
      <c r="AD197" s="361" t="s">
        <v>296</v>
      </c>
      <c r="AE197" s="384"/>
      <c r="AF197" s="361" t="s">
        <v>296</v>
      </c>
      <c r="AG197" s="55"/>
      <c r="AH197" s="361" t="s">
        <v>296</v>
      </c>
      <c r="AI197" s="383"/>
      <c r="AJ197" s="361" t="s">
        <v>296</v>
      </c>
      <c r="AK197" s="104"/>
      <c r="AL197" s="359" t="s">
        <v>296</v>
      </c>
      <c r="AM197" s="383"/>
      <c r="AN197" s="501" t="s">
        <v>296</v>
      </c>
      <c r="AO197" s="497"/>
      <c r="AP197" s="361" t="s">
        <v>296</v>
      </c>
      <c r="AQ197" s="383"/>
      <c r="AR197" s="485" t="s">
        <v>296</v>
      </c>
      <c r="AS197" s="497"/>
      <c r="AT197" s="485" t="s">
        <v>296</v>
      </c>
      <c r="AU197" s="497"/>
      <c r="AV197" s="361" t="s">
        <v>296</v>
      </c>
      <c r="AW197" s="383"/>
      <c r="AX197" s="361" t="s">
        <v>296</v>
      </c>
      <c r="AY197" s="351"/>
      <c r="AZ197" s="359" t="s">
        <v>296</v>
      </c>
      <c r="BA197" s="366"/>
      <c r="BB197" s="361" t="s">
        <v>296</v>
      </c>
      <c r="BC197" s="383"/>
      <c r="BD197" s="359" t="s">
        <v>296</v>
      </c>
      <c r="BE197" s="353"/>
      <c r="BF197" s="359" t="s">
        <v>296</v>
      </c>
      <c r="BG197" s="142"/>
      <c r="BH197" s="361" t="s">
        <v>296</v>
      </c>
      <c r="BI197" s="351"/>
      <c r="BJ197" s="359" t="s">
        <v>296</v>
      </c>
      <c r="BK197" s="383"/>
      <c r="BL197" s="361" t="s">
        <v>296</v>
      </c>
      <c r="BM197" s="383"/>
      <c r="BN197" s="501" t="s">
        <v>296</v>
      </c>
      <c r="BO197" s="497"/>
      <c r="BP197" s="361" t="s">
        <v>296</v>
      </c>
      <c r="BQ197" s="373"/>
      <c r="BR197" s="359" t="s">
        <v>296</v>
      </c>
      <c r="BS197" s="383"/>
      <c r="BT197" s="361" t="s">
        <v>296</v>
      </c>
      <c r="BU197" s="383"/>
      <c r="BV197" s="359" t="s">
        <v>296</v>
      </c>
      <c r="BW197" s="383"/>
      <c r="BX197" s="485" t="s">
        <v>296</v>
      </c>
      <c r="BY197" s="497"/>
      <c r="BZ197" s="361" t="s">
        <v>296</v>
      </c>
      <c r="CA197" s="142"/>
      <c r="CB197" s="361" t="s">
        <v>296</v>
      </c>
      <c r="CC197" s="383"/>
      <c r="CD197" s="359" t="s">
        <v>296</v>
      </c>
      <c r="CE197" s="169"/>
      <c r="CF197" s="361" t="s">
        <v>296</v>
      </c>
      <c r="CG197" s="383"/>
      <c r="CH197" s="361" t="s">
        <v>296</v>
      </c>
      <c r="CI197" s="142"/>
      <c r="CJ197" s="361" t="s">
        <v>296</v>
      </c>
      <c r="CK197" s="383"/>
      <c r="CL197" s="359" t="s">
        <v>296</v>
      </c>
      <c r="CM197" s="383"/>
      <c r="CN197" s="359" t="s">
        <v>296</v>
      </c>
      <c r="CO197" s="383"/>
      <c r="CP197" s="361" t="s">
        <v>296</v>
      </c>
      <c r="CQ197" s="383"/>
      <c r="CR197" s="361" t="s">
        <v>296</v>
      </c>
      <c r="CS197" s="351"/>
      <c r="CT197" s="361" t="s">
        <v>296</v>
      </c>
      <c r="CU197" s="142"/>
      <c r="CV197" s="359" t="s">
        <v>296</v>
      </c>
      <c r="CW197" s="142"/>
      <c r="CX197" s="359" t="s">
        <v>296</v>
      </c>
      <c r="CY197" s="142"/>
      <c r="CZ197" s="359" t="s">
        <v>296</v>
      </c>
      <c r="DA197" s="55"/>
    </row>
    <row r="198" spans="1:107" s="184" customFormat="1" ht="19" customHeight="1" x14ac:dyDescent="0.25">
      <c r="A198" s="205">
        <v>5322</v>
      </c>
      <c r="B198" s="5">
        <v>153</v>
      </c>
      <c r="C198" s="6" t="s">
        <v>159</v>
      </c>
      <c r="D198" s="29">
        <v>4</v>
      </c>
      <c r="E198" s="27" t="s">
        <v>272</v>
      </c>
      <c r="F198" s="46" t="s">
        <v>2</v>
      </c>
      <c r="G198" s="46"/>
      <c r="H198" s="186">
        <v>7.5</v>
      </c>
      <c r="I198" s="125" t="s">
        <v>1672</v>
      </c>
      <c r="J198" s="481">
        <v>5.6</v>
      </c>
      <c r="K198" s="482" t="s">
        <v>1937</v>
      </c>
      <c r="L198" s="60">
        <v>7.25</v>
      </c>
      <c r="M198" s="64" t="s">
        <v>345</v>
      </c>
      <c r="N198" s="145">
        <v>2.9</v>
      </c>
      <c r="O198" s="97" t="s">
        <v>1960</v>
      </c>
      <c r="P198" s="213">
        <v>6.35</v>
      </c>
      <c r="Q198" s="125"/>
      <c r="R198" s="214">
        <v>0.29870000000000002</v>
      </c>
      <c r="S198" s="88" t="s">
        <v>1869</v>
      </c>
      <c r="T198" s="203">
        <v>5.75</v>
      </c>
      <c r="U198" s="188"/>
      <c r="V198" s="79">
        <v>6</v>
      </c>
      <c r="W198" s="80"/>
      <c r="X198" s="85">
        <v>4</v>
      </c>
      <c r="Y198" s="88"/>
      <c r="Z198" s="91">
        <v>4</v>
      </c>
      <c r="AA198" s="92"/>
      <c r="AB198" s="91">
        <v>6</v>
      </c>
      <c r="AC198" s="92"/>
      <c r="AD198" s="96" t="s">
        <v>295</v>
      </c>
      <c r="AE198" s="92"/>
      <c r="AF198" s="46">
        <v>7</v>
      </c>
      <c r="AG198" s="45"/>
      <c r="AH198" s="91">
        <v>6</v>
      </c>
      <c r="AI198" s="92"/>
      <c r="AJ198" s="133">
        <v>6.5</v>
      </c>
      <c r="AK198" s="102" t="s">
        <v>668</v>
      </c>
      <c r="AL198" s="91">
        <v>6</v>
      </c>
      <c r="AM198" s="92" t="s">
        <v>739</v>
      </c>
      <c r="AN198" s="481">
        <v>5</v>
      </c>
      <c r="AO198" s="498" t="s">
        <v>1994</v>
      </c>
      <c r="AP198" s="114" t="s">
        <v>6</v>
      </c>
      <c r="AQ198" s="80" t="s">
        <v>772</v>
      </c>
      <c r="AR198" s="481">
        <v>6</v>
      </c>
      <c r="AS198" s="498"/>
      <c r="AT198" s="481">
        <v>6.25</v>
      </c>
      <c r="AU198" s="498"/>
      <c r="AV198" s="215">
        <v>6</v>
      </c>
      <c r="AW198" s="92" t="s">
        <v>802</v>
      </c>
      <c r="AX198" s="168">
        <v>6.875</v>
      </c>
      <c r="AY198" s="64"/>
      <c r="AZ198" s="91">
        <v>7</v>
      </c>
      <c r="BA198" s="64"/>
      <c r="BB198" s="236">
        <v>4.2249999999999996</v>
      </c>
      <c r="BC198" s="257" t="s">
        <v>851</v>
      </c>
      <c r="BD198" s="124" t="s">
        <v>2</v>
      </c>
      <c r="BE198" s="125"/>
      <c r="BF198" s="130">
        <v>5.5</v>
      </c>
      <c r="BG198" s="92"/>
      <c r="BH198" s="154">
        <v>6.85</v>
      </c>
      <c r="BI198" s="64" t="s">
        <v>930</v>
      </c>
      <c r="BJ198" s="91" t="s">
        <v>2</v>
      </c>
      <c r="BK198" s="91"/>
      <c r="BL198" s="91">
        <v>6.875</v>
      </c>
      <c r="BM198" s="92"/>
      <c r="BN198" s="481">
        <v>5.125</v>
      </c>
      <c r="BO198" s="498" t="s">
        <v>2102</v>
      </c>
      <c r="BP198" s="136">
        <v>4</v>
      </c>
      <c r="BQ198" s="201"/>
      <c r="BR198" s="150">
        <v>4.75</v>
      </c>
      <c r="BS198" s="92"/>
      <c r="BT198" s="91">
        <v>5</v>
      </c>
      <c r="BU198" s="92" t="s">
        <v>1111</v>
      </c>
      <c r="BV198" s="144">
        <v>5.75</v>
      </c>
      <c r="BW198" s="92" t="s">
        <v>1169</v>
      </c>
      <c r="BX198" s="505">
        <v>4.5</v>
      </c>
      <c r="BY198" s="498"/>
      <c r="BZ198" s="114"/>
      <c r="CA198" s="92"/>
      <c r="CB198" s="91">
        <v>6</v>
      </c>
      <c r="CC198" s="92"/>
      <c r="CD198" s="145">
        <v>7</v>
      </c>
      <c r="CE198" s="97" t="s">
        <v>2156</v>
      </c>
      <c r="CF198" s="133">
        <v>6</v>
      </c>
      <c r="CG198" s="143" t="s">
        <v>1304</v>
      </c>
      <c r="CH198" s="91">
        <v>4.5</v>
      </c>
      <c r="CI198" s="92"/>
      <c r="CJ198" s="91">
        <v>7</v>
      </c>
      <c r="CK198" s="92" t="s">
        <v>1399</v>
      </c>
      <c r="CL198" s="150">
        <v>6.25</v>
      </c>
      <c r="CM198" s="92" t="s">
        <v>1450</v>
      </c>
      <c r="CN198" s="150">
        <v>4.7</v>
      </c>
      <c r="CO198" s="92"/>
      <c r="CP198" s="91">
        <v>6</v>
      </c>
      <c r="CQ198" s="92"/>
      <c r="CR198" s="133">
        <v>5.3</v>
      </c>
      <c r="CS198" s="64"/>
      <c r="CT198" s="114">
        <v>6.5</v>
      </c>
      <c r="CU198" s="92" t="s">
        <v>1491</v>
      </c>
      <c r="CV198" s="114">
        <v>6</v>
      </c>
      <c r="CW198" s="92"/>
      <c r="CX198" s="92">
        <v>5</v>
      </c>
      <c r="CY198" s="92"/>
      <c r="CZ198" s="46">
        <v>4</v>
      </c>
      <c r="DA198" s="45" t="s">
        <v>2241</v>
      </c>
      <c r="DB198" s="184" t="s">
        <v>2</v>
      </c>
      <c r="DC198" s="184">
        <f t="shared" ref="DC198:DC208" si="20">COUNT(D198:CZ198)</f>
        <v>45</v>
      </c>
    </row>
    <row r="199" spans="1:107" s="184" customFormat="1" ht="19" customHeight="1" x14ac:dyDescent="0.25">
      <c r="A199" s="205">
        <v>5322</v>
      </c>
      <c r="B199" s="5">
        <v>154</v>
      </c>
      <c r="C199" s="6" t="s">
        <v>160</v>
      </c>
      <c r="D199" s="29">
        <v>4</v>
      </c>
      <c r="E199" s="27" t="s">
        <v>272</v>
      </c>
      <c r="F199" s="46" t="s">
        <v>2</v>
      </c>
      <c r="G199" s="46"/>
      <c r="H199" s="186">
        <v>6.5</v>
      </c>
      <c r="I199" s="125" t="s">
        <v>1673</v>
      </c>
      <c r="J199" s="481">
        <v>5.6</v>
      </c>
      <c r="K199" s="482" t="s">
        <v>1937</v>
      </c>
      <c r="L199" s="60">
        <v>7.25</v>
      </c>
      <c r="M199" s="64" t="s">
        <v>346</v>
      </c>
      <c r="N199" s="145">
        <v>2.9</v>
      </c>
      <c r="O199" s="97" t="s">
        <v>1960</v>
      </c>
      <c r="P199" s="213">
        <v>6.35</v>
      </c>
      <c r="Q199" s="125"/>
      <c r="R199" s="214">
        <v>0.29870000000000002</v>
      </c>
      <c r="S199" s="88" t="s">
        <v>1869</v>
      </c>
      <c r="T199" s="203">
        <v>5.75</v>
      </c>
      <c r="U199" s="188"/>
      <c r="V199" s="79">
        <v>6</v>
      </c>
      <c r="W199" s="80"/>
      <c r="X199" s="85">
        <v>4</v>
      </c>
      <c r="Y199" s="88"/>
      <c r="Z199" s="91">
        <v>4</v>
      </c>
      <c r="AA199" s="92"/>
      <c r="AB199" s="91">
        <v>6</v>
      </c>
      <c r="AC199" s="92"/>
      <c r="AD199" s="96" t="s">
        <v>295</v>
      </c>
      <c r="AE199" s="92"/>
      <c r="AF199" s="46">
        <v>7</v>
      </c>
      <c r="AG199" s="45"/>
      <c r="AH199" s="91">
        <v>6</v>
      </c>
      <c r="AI199" s="92"/>
      <c r="AJ199" s="133">
        <v>6.5</v>
      </c>
      <c r="AK199" s="102" t="s">
        <v>668</v>
      </c>
      <c r="AL199" s="91">
        <v>6</v>
      </c>
      <c r="AM199" s="92" t="s">
        <v>740</v>
      </c>
      <c r="AN199" s="481">
        <v>5</v>
      </c>
      <c r="AO199" s="498" t="s">
        <v>1994</v>
      </c>
      <c r="AP199" s="114" t="s">
        <v>6</v>
      </c>
      <c r="AQ199" s="92" t="s">
        <v>773</v>
      </c>
      <c r="AR199" s="481">
        <v>6</v>
      </c>
      <c r="AS199" s="498"/>
      <c r="AT199" s="481">
        <v>6.25</v>
      </c>
      <c r="AU199" s="498"/>
      <c r="AV199" s="215">
        <v>6</v>
      </c>
      <c r="AW199" s="92" t="s">
        <v>802</v>
      </c>
      <c r="AX199" s="168">
        <v>6.875</v>
      </c>
      <c r="AY199" s="64"/>
      <c r="AZ199" s="91">
        <v>7</v>
      </c>
      <c r="BA199" s="64"/>
      <c r="BB199" s="236">
        <v>4.2249999999999996</v>
      </c>
      <c r="BC199" s="257" t="s">
        <v>851</v>
      </c>
      <c r="BD199" s="124" t="s">
        <v>2</v>
      </c>
      <c r="BE199" s="125"/>
      <c r="BF199" s="130">
        <v>5.5</v>
      </c>
      <c r="BG199" s="92"/>
      <c r="BH199" s="154">
        <v>6.85</v>
      </c>
      <c r="BI199" s="64" t="s">
        <v>930</v>
      </c>
      <c r="BJ199" s="91" t="s">
        <v>2</v>
      </c>
      <c r="BK199" s="91"/>
      <c r="BL199" s="91">
        <v>6.875</v>
      </c>
      <c r="BM199" s="92"/>
      <c r="BN199" s="481">
        <v>5.125</v>
      </c>
      <c r="BO199" s="498" t="s">
        <v>2102</v>
      </c>
      <c r="BP199" s="136">
        <v>4</v>
      </c>
      <c r="BQ199" s="201"/>
      <c r="BR199" s="150">
        <v>4.75</v>
      </c>
      <c r="BS199" s="92"/>
      <c r="BT199" s="91">
        <v>5</v>
      </c>
      <c r="BU199" s="92" t="s">
        <v>1111</v>
      </c>
      <c r="BV199" s="144">
        <v>5.75</v>
      </c>
      <c r="BW199" s="92" t="s">
        <v>1169</v>
      </c>
      <c r="BX199" s="505">
        <v>4.5</v>
      </c>
      <c r="BY199" s="498"/>
      <c r="BZ199" s="114"/>
      <c r="CA199" s="92"/>
      <c r="CB199" s="91">
        <v>6</v>
      </c>
      <c r="CC199" s="92"/>
      <c r="CD199" s="145">
        <v>7</v>
      </c>
      <c r="CE199" s="97" t="s">
        <v>2372</v>
      </c>
      <c r="CF199" s="91">
        <v>6</v>
      </c>
      <c r="CG199" s="92"/>
      <c r="CH199" s="91">
        <v>4.5</v>
      </c>
      <c r="CI199" s="92"/>
      <c r="CJ199" s="91">
        <v>7</v>
      </c>
      <c r="CK199" s="92" t="s">
        <v>1399</v>
      </c>
      <c r="CL199" s="150">
        <v>6.25</v>
      </c>
      <c r="CM199" s="92" t="s">
        <v>1451</v>
      </c>
      <c r="CN199" s="150">
        <v>4.7</v>
      </c>
      <c r="CO199" s="92"/>
      <c r="CP199" s="91">
        <v>6</v>
      </c>
      <c r="CQ199" s="92"/>
      <c r="CR199" s="133">
        <v>5.3</v>
      </c>
      <c r="CS199" s="64"/>
      <c r="CT199" s="114">
        <v>6.5</v>
      </c>
      <c r="CU199" s="92" t="s">
        <v>1491</v>
      </c>
      <c r="CV199" s="114">
        <v>6</v>
      </c>
      <c r="CW199" s="92"/>
      <c r="CX199" s="92">
        <v>5</v>
      </c>
      <c r="CY199" s="92"/>
      <c r="CZ199" s="46">
        <v>4</v>
      </c>
      <c r="DA199" s="45" t="s">
        <v>2241</v>
      </c>
      <c r="DB199" s="184" t="s">
        <v>2</v>
      </c>
      <c r="DC199" s="184">
        <f t="shared" si="20"/>
        <v>45</v>
      </c>
    </row>
    <row r="200" spans="1:107" s="184" customFormat="1" ht="19" customHeight="1" x14ac:dyDescent="0.25">
      <c r="A200" s="205">
        <v>532412</v>
      </c>
      <c r="B200" s="5">
        <v>155</v>
      </c>
      <c r="C200" s="6" t="s">
        <v>161</v>
      </c>
      <c r="D200" s="29">
        <v>1.5</v>
      </c>
      <c r="E200" s="27" t="s">
        <v>273</v>
      </c>
      <c r="F200" s="46" t="s">
        <v>2</v>
      </c>
      <c r="G200" s="45"/>
      <c r="H200" s="186">
        <v>7.5</v>
      </c>
      <c r="I200" s="125" t="s">
        <v>1674</v>
      </c>
      <c r="J200" s="481">
        <v>5.6</v>
      </c>
      <c r="K200" s="482" t="s">
        <v>1938</v>
      </c>
      <c r="L200" s="287">
        <v>7.25</v>
      </c>
      <c r="M200" s="64" t="s">
        <v>346</v>
      </c>
      <c r="N200" s="145">
        <v>2.9</v>
      </c>
      <c r="O200" s="97" t="s">
        <v>1960</v>
      </c>
      <c r="P200" s="213">
        <v>6.35</v>
      </c>
      <c r="Q200" s="125" t="s">
        <v>405</v>
      </c>
      <c r="R200" s="214">
        <v>0.29870000000000002</v>
      </c>
      <c r="S200" s="88" t="s">
        <v>1869</v>
      </c>
      <c r="T200" s="203">
        <v>5.75</v>
      </c>
      <c r="U200" s="188"/>
      <c r="V200" s="144">
        <v>6</v>
      </c>
      <c r="W200" s="80" t="s">
        <v>457</v>
      </c>
      <c r="X200" s="85">
        <v>4</v>
      </c>
      <c r="Y200" s="208"/>
      <c r="Z200" s="91">
        <v>4</v>
      </c>
      <c r="AA200" s="140"/>
      <c r="AB200" s="91">
        <v>6</v>
      </c>
      <c r="AC200" s="140"/>
      <c r="AD200" s="96" t="s">
        <v>295</v>
      </c>
      <c r="AE200" s="210"/>
      <c r="AF200" s="46">
        <v>7</v>
      </c>
      <c r="AG200" s="45"/>
      <c r="AH200" s="259" t="s">
        <v>6</v>
      </c>
      <c r="AI200" s="288" t="s">
        <v>650</v>
      </c>
      <c r="AJ200" s="133">
        <v>6.5</v>
      </c>
      <c r="AK200" s="102" t="s">
        <v>668</v>
      </c>
      <c r="AL200" s="91">
        <v>6</v>
      </c>
      <c r="AM200" s="92" t="s">
        <v>741</v>
      </c>
      <c r="AN200" s="481">
        <v>5</v>
      </c>
      <c r="AO200" s="498" t="s">
        <v>1995</v>
      </c>
      <c r="AP200" s="114" t="s">
        <v>6</v>
      </c>
      <c r="AQ200" s="92" t="s">
        <v>773</v>
      </c>
      <c r="AR200" s="481">
        <v>6</v>
      </c>
      <c r="AS200" s="498"/>
      <c r="AT200" s="481">
        <v>6.25</v>
      </c>
      <c r="AU200" s="498" t="s">
        <v>2055</v>
      </c>
      <c r="AV200" s="215">
        <v>6</v>
      </c>
      <c r="AW200" s="92" t="s">
        <v>802</v>
      </c>
      <c r="AX200" s="168">
        <v>6.875</v>
      </c>
      <c r="AY200" s="64"/>
      <c r="AZ200" s="91">
        <v>7</v>
      </c>
      <c r="BA200" s="64"/>
      <c r="BB200" s="119">
        <v>4.2249999999999996</v>
      </c>
      <c r="BC200" s="257" t="s">
        <v>851</v>
      </c>
      <c r="BD200" s="124"/>
      <c r="BE200" s="125"/>
      <c r="BF200" s="130">
        <v>5.5</v>
      </c>
      <c r="BG200" s="92"/>
      <c r="BH200" s="154">
        <v>6.85</v>
      </c>
      <c r="BI200" s="64" t="s">
        <v>930</v>
      </c>
      <c r="BJ200" s="91" t="s">
        <v>2</v>
      </c>
      <c r="BK200" s="91"/>
      <c r="BL200" s="91">
        <v>6.875</v>
      </c>
      <c r="BM200" s="92"/>
      <c r="BN200" s="481">
        <v>5.125</v>
      </c>
      <c r="BO200" s="498"/>
      <c r="BP200" s="136">
        <v>4</v>
      </c>
      <c r="BQ200" s="201"/>
      <c r="BR200" s="150">
        <v>4.75</v>
      </c>
      <c r="BS200" s="92"/>
      <c r="BT200" s="91">
        <v>5</v>
      </c>
      <c r="BU200" s="92" t="s">
        <v>1112</v>
      </c>
      <c r="BV200" s="144">
        <v>5.75</v>
      </c>
      <c r="BW200" s="92" t="s">
        <v>1170</v>
      </c>
      <c r="BX200" s="505">
        <v>4.5</v>
      </c>
      <c r="BY200" s="498" t="s">
        <v>2135</v>
      </c>
      <c r="BZ200" s="114" t="s">
        <v>2</v>
      </c>
      <c r="CA200" s="92"/>
      <c r="CB200" s="91">
        <v>6</v>
      </c>
      <c r="CC200" s="92"/>
      <c r="CD200" s="145">
        <v>7</v>
      </c>
      <c r="CE200" s="97" t="s">
        <v>2156</v>
      </c>
      <c r="CF200" s="91">
        <v>6</v>
      </c>
      <c r="CG200" s="143" t="s">
        <v>1305</v>
      </c>
      <c r="CH200" s="91">
        <v>4.5</v>
      </c>
      <c r="CI200" s="92" t="s">
        <v>1352</v>
      </c>
      <c r="CJ200" s="91">
        <v>7</v>
      </c>
      <c r="CK200" s="92"/>
      <c r="CL200" s="150">
        <v>6.25</v>
      </c>
      <c r="CM200" s="92"/>
      <c r="CN200" s="150">
        <v>4.7</v>
      </c>
      <c r="CO200" s="92"/>
      <c r="CP200" s="91">
        <v>6</v>
      </c>
      <c r="CQ200" s="92"/>
      <c r="CR200" s="133">
        <v>5.3</v>
      </c>
      <c r="CS200" s="64"/>
      <c r="CT200" s="114">
        <v>6.5</v>
      </c>
      <c r="CU200" s="92" t="s">
        <v>1491</v>
      </c>
      <c r="CV200" s="114">
        <v>6</v>
      </c>
      <c r="CW200" s="92"/>
      <c r="CX200" s="92">
        <v>5</v>
      </c>
      <c r="CY200" s="92"/>
      <c r="CZ200" s="46">
        <v>4</v>
      </c>
      <c r="DA200" s="45" t="s">
        <v>2241</v>
      </c>
      <c r="DB200" s="184" t="s">
        <v>2</v>
      </c>
      <c r="DC200" s="184">
        <f t="shared" si="20"/>
        <v>44</v>
      </c>
    </row>
    <row r="201" spans="1:107" s="184" customFormat="1" ht="19" customHeight="1" x14ac:dyDescent="0.25">
      <c r="A201" s="205">
        <v>532412</v>
      </c>
      <c r="B201" s="5">
        <v>156</v>
      </c>
      <c r="C201" s="6" t="s">
        <v>162</v>
      </c>
      <c r="D201" s="29">
        <v>1.5</v>
      </c>
      <c r="E201" s="27" t="s">
        <v>273</v>
      </c>
      <c r="F201" s="46" t="s">
        <v>2</v>
      </c>
      <c r="G201" s="45"/>
      <c r="H201" s="186">
        <v>6.5</v>
      </c>
      <c r="I201" s="125" t="s">
        <v>1675</v>
      </c>
      <c r="J201" s="481">
        <v>5.6</v>
      </c>
      <c r="K201" s="482" t="s">
        <v>1938</v>
      </c>
      <c r="L201" s="60">
        <v>7.25</v>
      </c>
      <c r="M201" s="64" t="s">
        <v>346</v>
      </c>
      <c r="N201" s="145">
        <v>2.9</v>
      </c>
      <c r="O201" s="97" t="s">
        <v>1960</v>
      </c>
      <c r="P201" s="213">
        <v>6.35</v>
      </c>
      <c r="Q201" s="125" t="s">
        <v>405</v>
      </c>
      <c r="R201" s="214">
        <v>0.29870000000000002</v>
      </c>
      <c r="S201" s="88" t="s">
        <v>1869</v>
      </c>
      <c r="T201" s="203">
        <v>5.75</v>
      </c>
      <c r="U201" s="188"/>
      <c r="V201" s="144">
        <v>6</v>
      </c>
      <c r="W201" s="80" t="s">
        <v>457</v>
      </c>
      <c r="X201" s="85">
        <v>4</v>
      </c>
      <c r="Y201" s="208"/>
      <c r="Z201" s="91">
        <v>4</v>
      </c>
      <c r="AA201" s="140"/>
      <c r="AB201" s="91">
        <v>6</v>
      </c>
      <c r="AC201" s="140"/>
      <c r="AD201" s="96" t="s">
        <v>295</v>
      </c>
      <c r="AE201" s="210"/>
      <c r="AF201" s="46">
        <v>7</v>
      </c>
      <c r="AG201" s="45"/>
      <c r="AH201" s="259" t="s">
        <v>6</v>
      </c>
      <c r="AI201" s="288" t="s">
        <v>650</v>
      </c>
      <c r="AJ201" s="133">
        <v>6.5</v>
      </c>
      <c r="AK201" s="102" t="s">
        <v>668</v>
      </c>
      <c r="AL201" s="91">
        <v>6</v>
      </c>
      <c r="AM201" s="92" t="s">
        <v>741</v>
      </c>
      <c r="AN201" s="481">
        <v>5</v>
      </c>
      <c r="AO201" s="498" t="s">
        <v>1995</v>
      </c>
      <c r="AP201" s="114" t="s">
        <v>6</v>
      </c>
      <c r="AQ201" s="92" t="s">
        <v>773</v>
      </c>
      <c r="AR201" s="481">
        <v>6</v>
      </c>
      <c r="AS201" s="498"/>
      <c r="AT201" s="481">
        <v>6.25</v>
      </c>
      <c r="AU201" s="498" t="s">
        <v>2055</v>
      </c>
      <c r="AV201" s="215">
        <v>6</v>
      </c>
      <c r="AW201" s="92" t="s">
        <v>802</v>
      </c>
      <c r="AX201" s="168">
        <v>6.875</v>
      </c>
      <c r="AY201" s="64"/>
      <c r="AZ201" s="91">
        <v>7</v>
      </c>
      <c r="BA201" s="64"/>
      <c r="BB201" s="119">
        <v>4.2249999999999996</v>
      </c>
      <c r="BC201" s="257" t="s">
        <v>851</v>
      </c>
      <c r="BD201" s="124"/>
      <c r="BE201" s="125"/>
      <c r="BF201" s="130">
        <v>5.5</v>
      </c>
      <c r="BG201" s="92"/>
      <c r="BH201" s="154">
        <v>6.85</v>
      </c>
      <c r="BI201" s="64" t="s">
        <v>930</v>
      </c>
      <c r="BJ201" s="91" t="s">
        <v>2</v>
      </c>
      <c r="BK201" s="91"/>
      <c r="BL201" s="91">
        <v>6.875</v>
      </c>
      <c r="BM201" s="92"/>
      <c r="BN201" s="481">
        <v>5.125</v>
      </c>
      <c r="BO201" s="498"/>
      <c r="BP201" s="136">
        <v>4</v>
      </c>
      <c r="BQ201" s="201"/>
      <c r="BR201" s="150">
        <v>4.75</v>
      </c>
      <c r="BS201" s="92"/>
      <c r="BT201" s="91">
        <v>5</v>
      </c>
      <c r="BU201" s="92" t="s">
        <v>1112</v>
      </c>
      <c r="BV201" s="144">
        <v>5.75</v>
      </c>
      <c r="BW201" s="92" t="s">
        <v>1170</v>
      </c>
      <c r="BX201" s="505">
        <v>4.5</v>
      </c>
      <c r="BY201" s="498" t="s">
        <v>2135</v>
      </c>
      <c r="BZ201" s="114" t="s">
        <v>2</v>
      </c>
      <c r="CA201" s="92"/>
      <c r="CB201" s="91">
        <v>6</v>
      </c>
      <c r="CC201" s="92"/>
      <c r="CD201" s="145">
        <v>7</v>
      </c>
      <c r="CE201" s="97" t="s">
        <v>2156</v>
      </c>
      <c r="CF201" s="91">
        <v>6</v>
      </c>
      <c r="CG201" s="143" t="s">
        <v>1305</v>
      </c>
      <c r="CH201" s="91">
        <v>4.5</v>
      </c>
      <c r="CI201" s="92" t="s">
        <v>1352</v>
      </c>
      <c r="CJ201" s="91">
        <v>7</v>
      </c>
      <c r="CK201" s="92"/>
      <c r="CL201" s="150">
        <v>6.25</v>
      </c>
      <c r="CM201" s="92"/>
      <c r="CN201" s="150">
        <v>4.7</v>
      </c>
      <c r="CO201" s="92"/>
      <c r="CP201" s="91">
        <v>6</v>
      </c>
      <c r="CQ201" s="92"/>
      <c r="CR201" s="133">
        <v>5.3</v>
      </c>
      <c r="CS201" s="64"/>
      <c r="CT201" s="114">
        <v>6.5</v>
      </c>
      <c r="CU201" s="92" t="s">
        <v>1491</v>
      </c>
      <c r="CV201" s="114">
        <v>6</v>
      </c>
      <c r="CW201" s="92"/>
      <c r="CX201" s="92">
        <v>5</v>
      </c>
      <c r="CY201" s="92"/>
      <c r="CZ201" s="46">
        <v>4</v>
      </c>
      <c r="DA201" s="45" t="s">
        <v>2241</v>
      </c>
      <c r="DB201" s="510" t="s">
        <v>2</v>
      </c>
      <c r="DC201" s="184">
        <f t="shared" si="20"/>
        <v>44</v>
      </c>
    </row>
    <row r="202" spans="1:107" s="184" customFormat="1" ht="19" customHeight="1" x14ac:dyDescent="0.25">
      <c r="A202" s="205">
        <v>532310</v>
      </c>
      <c r="B202" s="5">
        <v>157</v>
      </c>
      <c r="C202" s="6" t="s">
        <v>163</v>
      </c>
      <c r="D202" s="29">
        <v>4</v>
      </c>
      <c r="E202" s="27" t="s">
        <v>272</v>
      </c>
      <c r="F202" s="46" t="s">
        <v>2</v>
      </c>
      <c r="G202" s="46"/>
      <c r="H202" s="186">
        <v>7.5</v>
      </c>
      <c r="I202" s="125" t="s">
        <v>1676</v>
      </c>
      <c r="J202" s="481">
        <v>5.6</v>
      </c>
      <c r="K202" s="482" t="s">
        <v>1903</v>
      </c>
      <c r="L202" s="60">
        <v>7.25</v>
      </c>
      <c r="M202" s="64" t="s">
        <v>345</v>
      </c>
      <c r="N202" s="145">
        <v>2.9</v>
      </c>
      <c r="O202" s="97" t="s">
        <v>1960</v>
      </c>
      <c r="P202" s="213">
        <v>6.35</v>
      </c>
      <c r="Q202" s="186"/>
      <c r="R202" s="214">
        <v>0.29870000000000002</v>
      </c>
      <c r="S202" s="88" t="s">
        <v>1869</v>
      </c>
      <c r="T202" s="203">
        <v>5.75</v>
      </c>
      <c r="U202" s="188"/>
      <c r="V202" s="144">
        <v>6</v>
      </c>
      <c r="W202" s="80"/>
      <c r="X202" s="85">
        <v>4</v>
      </c>
      <c r="Y202" s="88"/>
      <c r="Z202" s="91">
        <v>4</v>
      </c>
      <c r="AA202" s="92"/>
      <c r="AB202" s="91">
        <v>6</v>
      </c>
      <c r="AC202" s="92"/>
      <c r="AD202" s="96" t="s">
        <v>295</v>
      </c>
      <c r="AE202" s="92"/>
      <c r="AF202" s="46">
        <v>7</v>
      </c>
      <c r="AG202" s="45"/>
      <c r="AH202" s="259" t="s">
        <v>6</v>
      </c>
      <c r="AI202" s="288" t="s">
        <v>650</v>
      </c>
      <c r="AJ202" s="133">
        <v>6.5</v>
      </c>
      <c r="AK202" s="102" t="s">
        <v>668</v>
      </c>
      <c r="AL202" s="91">
        <v>6</v>
      </c>
      <c r="AM202" s="92" t="s">
        <v>711</v>
      </c>
      <c r="AN202" s="481">
        <v>5</v>
      </c>
      <c r="AO202" s="498"/>
      <c r="AP202" s="114" t="s">
        <v>6</v>
      </c>
      <c r="AQ202" s="92" t="s">
        <v>773</v>
      </c>
      <c r="AR202" s="481">
        <v>6</v>
      </c>
      <c r="AS202" s="498"/>
      <c r="AT202" s="481">
        <v>6.25</v>
      </c>
      <c r="AU202" s="498" t="s">
        <v>2056</v>
      </c>
      <c r="AV202" s="215">
        <v>6</v>
      </c>
      <c r="AW202" s="92" t="s">
        <v>802</v>
      </c>
      <c r="AX202" s="168">
        <v>6.875</v>
      </c>
      <c r="AY202" s="64"/>
      <c r="AZ202" s="91">
        <v>7</v>
      </c>
      <c r="BA202" s="64"/>
      <c r="BB202" s="119">
        <v>4.2249999999999996</v>
      </c>
      <c r="BC202" s="257" t="s">
        <v>851</v>
      </c>
      <c r="BD202" s="124"/>
      <c r="BE202" s="125"/>
      <c r="BF202" s="130">
        <v>5.5</v>
      </c>
      <c r="BG202" s="92"/>
      <c r="BH202" s="154">
        <v>6.85</v>
      </c>
      <c r="BI202" s="64" t="s">
        <v>930</v>
      </c>
      <c r="BJ202" s="91" t="s">
        <v>2</v>
      </c>
      <c r="BK202" s="91"/>
      <c r="BL202" s="91">
        <v>6.875</v>
      </c>
      <c r="BM202" s="92"/>
      <c r="BN202" s="481">
        <v>5.125</v>
      </c>
      <c r="BO202" s="498"/>
      <c r="BP202" s="136">
        <v>4</v>
      </c>
      <c r="BQ202" s="201"/>
      <c r="BR202" s="150">
        <v>4.75</v>
      </c>
      <c r="BS202" s="92"/>
      <c r="BT202" s="91">
        <v>5</v>
      </c>
      <c r="BU202" s="92"/>
      <c r="BV202" s="144">
        <v>5.75</v>
      </c>
      <c r="BW202" s="92" t="s">
        <v>1169</v>
      </c>
      <c r="BX202" s="505">
        <v>4.5</v>
      </c>
      <c r="BY202" s="498"/>
      <c r="BZ202" s="114"/>
      <c r="CA202" s="92"/>
      <c r="CB202" s="91">
        <v>6</v>
      </c>
      <c r="CC202" s="143"/>
      <c r="CD202" s="145">
        <v>7</v>
      </c>
      <c r="CE202" s="97" t="s">
        <v>2156</v>
      </c>
      <c r="CF202" s="91">
        <v>6</v>
      </c>
      <c r="CG202" s="143"/>
      <c r="CH202" s="91">
        <v>4.5</v>
      </c>
      <c r="CI202" s="92"/>
      <c r="CJ202" s="91">
        <v>7</v>
      </c>
      <c r="CK202" s="92"/>
      <c r="CL202" s="150">
        <v>6.25</v>
      </c>
      <c r="CM202" s="92"/>
      <c r="CN202" s="150">
        <v>4.7</v>
      </c>
      <c r="CO202" s="92"/>
      <c r="CP202" s="91">
        <v>6</v>
      </c>
      <c r="CQ202" s="92"/>
      <c r="CR202" s="133">
        <v>5.3</v>
      </c>
      <c r="CS202" s="64"/>
      <c r="CT202" s="114">
        <v>6.5</v>
      </c>
      <c r="CU202" s="92" t="s">
        <v>1491</v>
      </c>
      <c r="CV202" s="114">
        <v>6</v>
      </c>
      <c r="CW202" s="92"/>
      <c r="CX202" s="92">
        <v>5</v>
      </c>
      <c r="CY202" s="92"/>
      <c r="CZ202" s="46">
        <v>4</v>
      </c>
      <c r="DA202" s="45" t="s">
        <v>2241</v>
      </c>
      <c r="DB202" s="510" t="s">
        <v>2</v>
      </c>
      <c r="DC202" s="184">
        <f t="shared" si="20"/>
        <v>44</v>
      </c>
    </row>
    <row r="203" spans="1:107" s="184" customFormat="1" ht="19" customHeight="1" x14ac:dyDescent="0.25">
      <c r="A203" s="205">
        <v>532111</v>
      </c>
      <c r="B203" s="5">
        <v>158</v>
      </c>
      <c r="C203" s="6" t="s">
        <v>164</v>
      </c>
      <c r="D203" s="29">
        <v>1.5</v>
      </c>
      <c r="E203" s="27" t="s">
        <v>273</v>
      </c>
      <c r="F203" s="46" t="s">
        <v>2</v>
      </c>
      <c r="G203" s="46"/>
      <c r="H203" s="227">
        <v>16.5</v>
      </c>
      <c r="I203" s="125" t="s">
        <v>1677</v>
      </c>
      <c r="J203" s="481">
        <v>5.6</v>
      </c>
      <c r="K203" s="482" t="s">
        <v>1937</v>
      </c>
      <c r="L203" s="60">
        <v>7.25</v>
      </c>
      <c r="M203" s="64" t="s">
        <v>346</v>
      </c>
      <c r="N203" s="145">
        <v>2.9</v>
      </c>
      <c r="O203" s="97" t="s">
        <v>1960</v>
      </c>
      <c r="P203" s="213">
        <v>9.35</v>
      </c>
      <c r="Q203" s="125" t="s">
        <v>406</v>
      </c>
      <c r="R203" s="214">
        <v>0.29870000000000002</v>
      </c>
      <c r="S203" s="88" t="s">
        <v>1869</v>
      </c>
      <c r="T203" s="289">
        <v>10</v>
      </c>
      <c r="U203" s="223" t="s">
        <v>1817</v>
      </c>
      <c r="V203" s="144">
        <v>6</v>
      </c>
      <c r="W203" s="80" t="s">
        <v>458</v>
      </c>
      <c r="X203" s="85">
        <v>4</v>
      </c>
      <c r="Y203" s="88"/>
      <c r="Z203" s="91">
        <v>4</v>
      </c>
      <c r="AA203" s="92"/>
      <c r="AB203" s="91">
        <v>6</v>
      </c>
      <c r="AC203" s="92"/>
      <c r="AD203" s="96">
        <v>5</v>
      </c>
      <c r="AE203" s="92"/>
      <c r="AF203" s="46">
        <v>7</v>
      </c>
      <c r="AG203" s="45" t="s">
        <v>605</v>
      </c>
      <c r="AH203" s="248">
        <v>11</v>
      </c>
      <c r="AI203" s="129" t="s">
        <v>651</v>
      </c>
      <c r="AJ203" s="133">
        <v>6.5</v>
      </c>
      <c r="AK203" s="102" t="s">
        <v>668</v>
      </c>
      <c r="AL203" s="91">
        <v>6</v>
      </c>
      <c r="AM203" s="232" t="s">
        <v>742</v>
      </c>
      <c r="AN203" s="481">
        <v>5</v>
      </c>
      <c r="AO203" s="498" t="s">
        <v>1996</v>
      </c>
      <c r="AP203" s="114">
        <v>10</v>
      </c>
      <c r="AQ203" s="80" t="s">
        <v>774</v>
      </c>
      <c r="AR203" s="481">
        <v>11.5</v>
      </c>
      <c r="AS203" s="498" t="s">
        <v>2026</v>
      </c>
      <c r="AT203" s="481">
        <v>6.25</v>
      </c>
      <c r="AU203" s="498"/>
      <c r="AV203" s="215">
        <v>6</v>
      </c>
      <c r="AW203" s="92" t="s">
        <v>802</v>
      </c>
      <c r="AX203" s="206">
        <v>6.875</v>
      </c>
      <c r="AY203" s="173" t="s">
        <v>1773</v>
      </c>
      <c r="AZ203" s="133">
        <v>5</v>
      </c>
      <c r="BA203" s="64" t="s">
        <v>1719</v>
      </c>
      <c r="BB203" s="119">
        <v>4.2249999999999996</v>
      </c>
      <c r="BC203" s="257" t="s">
        <v>851</v>
      </c>
      <c r="BD203" s="229">
        <v>0.04</v>
      </c>
      <c r="BE203" s="64" t="s">
        <v>868</v>
      </c>
      <c r="BF203" s="130">
        <v>5.5</v>
      </c>
      <c r="BG203" s="92" t="s">
        <v>913</v>
      </c>
      <c r="BH203" s="154">
        <v>6.85</v>
      </c>
      <c r="BI203" s="64" t="s">
        <v>938</v>
      </c>
      <c r="BJ203" s="91">
        <v>9</v>
      </c>
      <c r="BK203" s="92" t="s">
        <v>950</v>
      </c>
      <c r="BL203" s="91">
        <v>6.875</v>
      </c>
      <c r="BM203" s="92"/>
      <c r="BN203" s="481">
        <v>5.125</v>
      </c>
      <c r="BO203" s="498" t="s">
        <v>2103</v>
      </c>
      <c r="BP203" s="220">
        <v>4</v>
      </c>
      <c r="BQ203" s="225" t="s">
        <v>1035</v>
      </c>
      <c r="BR203" s="133">
        <v>8</v>
      </c>
      <c r="BS203" s="92" t="s">
        <v>1080</v>
      </c>
      <c r="BT203" s="133">
        <v>8</v>
      </c>
      <c r="BU203" s="92" t="s">
        <v>1113</v>
      </c>
      <c r="BV203" s="144">
        <v>5.75</v>
      </c>
      <c r="BW203" s="92" t="s">
        <v>1169</v>
      </c>
      <c r="BX203" s="505">
        <v>10.5</v>
      </c>
      <c r="BY203" s="498" t="s">
        <v>2136</v>
      </c>
      <c r="BZ203" s="114" t="s">
        <v>2</v>
      </c>
      <c r="CA203" s="92"/>
      <c r="CB203" s="133">
        <v>6</v>
      </c>
      <c r="CC203" s="143" t="s">
        <v>1225</v>
      </c>
      <c r="CD203" s="145">
        <v>15</v>
      </c>
      <c r="CE203" s="97" t="s">
        <v>2373</v>
      </c>
      <c r="CF203" s="91">
        <v>6</v>
      </c>
      <c r="CG203" s="143" t="s">
        <v>1306</v>
      </c>
      <c r="CH203" s="91">
        <v>4.5</v>
      </c>
      <c r="CI203" s="92" t="s">
        <v>1353</v>
      </c>
      <c r="CJ203" s="91">
        <v>7</v>
      </c>
      <c r="CK203" s="92"/>
      <c r="CL203" s="207">
        <v>6.25</v>
      </c>
      <c r="CM203" s="156" t="s">
        <v>1452</v>
      </c>
      <c r="CN203" s="207">
        <v>4.7</v>
      </c>
      <c r="CO203" s="92" t="s">
        <v>1632</v>
      </c>
      <c r="CP203" s="133">
        <v>7</v>
      </c>
      <c r="CQ203" s="92" t="s">
        <v>1477</v>
      </c>
      <c r="CR203" s="248" t="s">
        <v>6</v>
      </c>
      <c r="CS203" s="211" t="s">
        <v>1592</v>
      </c>
      <c r="CT203" s="114">
        <v>12.4</v>
      </c>
      <c r="CU203" s="92" t="s">
        <v>1515</v>
      </c>
      <c r="CV203" s="114">
        <v>6</v>
      </c>
      <c r="CW203" s="92"/>
      <c r="CX203" s="92">
        <v>10</v>
      </c>
      <c r="CY203" s="92" t="s">
        <v>2338</v>
      </c>
      <c r="CZ203" s="46">
        <v>4</v>
      </c>
      <c r="DA203" s="45" t="s">
        <v>2241</v>
      </c>
      <c r="DB203" s="510" t="s">
        <v>2</v>
      </c>
      <c r="DC203" s="184">
        <f t="shared" si="20"/>
        <v>48</v>
      </c>
    </row>
    <row r="204" spans="1:107" s="184" customFormat="1" ht="19" customHeight="1" x14ac:dyDescent="0.25">
      <c r="A204" s="205">
        <v>532112</v>
      </c>
      <c r="B204" s="5">
        <v>159</v>
      </c>
      <c r="C204" s="6" t="s">
        <v>165</v>
      </c>
      <c r="D204" s="29">
        <v>1.5</v>
      </c>
      <c r="E204" s="27" t="s">
        <v>273</v>
      </c>
      <c r="F204" s="46" t="s">
        <v>2</v>
      </c>
      <c r="G204" s="46"/>
      <c r="H204" s="186">
        <v>6.5</v>
      </c>
      <c r="I204" s="125" t="s">
        <v>1678</v>
      </c>
      <c r="J204" s="481">
        <v>5.6</v>
      </c>
      <c r="K204" s="482" t="s">
        <v>1937</v>
      </c>
      <c r="L204" s="60">
        <v>7.25</v>
      </c>
      <c r="M204" s="64" t="s">
        <v>347</v>
      </c>
      <c r="N204" s="145">
        <v>2.9</v>
      </c>
      <c r="O204" s="97" t="s">
        <v>1960</v>
      </c>
      <c r="P204" s="213">
        <v>6.35</v>
      </c>
      <c r="Q204" s="125"/>
      <c r="R204" s="214">
        <v>0.29870000000000002</v>
      </c>
      <c r="S204" s="88" t="s">
        <v>1869</v>
      </c>
      <c r="T204" s="289">
        <v>10</v>
      </c>
      <c r="U204" s="223" t="s">
        <v>1817</v>
      </c>
      <c r="V204" s="144">
        <v>6</v>
      </c>
      <c r="W204" s="80" t="s">
        <v>459</v>
      </c>
      <c r="X204" s="85">
        <v>4</v>
      </c>
      <c r="Y204" s="88"/>
      <c r="Z204" s="91">
        <v>4</v>
      </c>
      <c r="AA204" s="92"/>
      <c r="AB204" s="91">
        <v>6</v>
      </c>
      <c r="AC204" s="92"/>
      <c r="AD204" s="96">
        <v>6.25</v>
      </c>
      <c r="AE204" s="92"/>
      <c r="AF204" s="46">
        <v>7</v>
      </c>
      <c r="AG204" s="45"/>
      <c r="AH204" s="248">
        <v>5</v>
      </c>
      <c r="AI204" s="129" t="s">
        <v>652</v>
      </c>
      <c r="AJ204" s="133">
        <v>6.5</v>
      </c>
      <c r="AK204" s="102" t="s">
        <v>668</v>
      </c>
      <c r="AL204" s="91">
        <v>6</v>
      </c>
      <c r="AM204" s="92" t="s">
        <v>742</v>
      </c>
      <c r="AN204" s="481">
        <v>5</v>
      </c>
      <c r="AO204" s="498"/>
      <c r="AP204" s="79">
        <v>5.5</v>
      </c>
      <c r="AQ204" s="80" t="s">
        <v>775</v>
      </c>
      <c r="AR204" s="481" t="s">
        <v>6</v>
      </c>
      <c r="AS204" s="498" t="s">
        <v>2027</v>
      </c>
      <c r="AT204" s="481">
        <v>6.25</v>
      </c>
      <c r="AU204" s="498"/>
      <c r="AV204" s="215">
        <v>6</v>
      </c>
      <c r="AW204" s="92" t="s">
        <v>802</v>
      </c>
      <c r="AX204" s="206">
        <v>6.875</v>
      </c>
      <c r="AY204" s="64"/>
      <c r="AZ204" s="91">
        <v>5</v>
      </c>
      <c r="BA204" s="64"/>
      <c r="BB204" s="119">
        <v>4.2249999999999996</v>
      </c>
      <c r="BC204" s="257" t="s">
        <v>851</v>
      </c>
      <c r="BD204" s="290" t="s">
        <v>2</v>
      </c>
      <c r="BE204" s="125"/>
      <c r="BF204" s="130">
        <v>5.5</v>
      </c>
      <c r="BG204" s="92" t="s">
        <v>913</v>
      </c>
      <c r="BH204" s="154">
        <v>6.85</v>
      </c>
      <c r="BI204" s="64" t="s">
        <v>930</v>
      </c>
      <c r="BJ204" s="91">
        <v>9</v>
      </c>
      <c r="BK204" s="92" t="s">
        <v>951</v>
      </c>
      <c r="BL204" s="91">
        <v>6.875</v>
      </c>
      <c r="BM204" s="92"/>
      <c r="BN204" s="481">
        <v>5.125</v>
      </c>
      <c r="BO204" s="498"/>
      <c r="BP204" s="136">
        <v>4</v>
      </c>
      <c r="BQ204" s="201"/>
      <c r="BR204" s="133">
        <v>3</v>
      </c>
      <c r="BS204" s="92" t="s">
        <v>1081</v>
      </c>
      <c r="BT204" s="133">
        <v>5</v>
      </c>
      <c r="BU204" s="92" t="s">
        <v>1114</v>
      </c>
      <c r="BV204" s="144">
        <v>5.75</v>
      </c>
      <c r="BW204" s="92" t="s">
        <v>1171</v>
      </c>
      <c r="BX204" s="505" t="s">
        <v>6</v>
      </c>
      <c r="BY204" s="498" t="s">
        <v>2137</v>
      </c>
      <c r="BZ204" s="114" t="s">
        <v>2</v>
      </c>
      <c r="CA204" s="92"/>
      <c r="CB204" s="133">
        <v>6</v>
      </c>
      <c r="CC204" s="143" t="s">
        <v>1226</v>
      </c>
      <c r="CD204" s="145">
        <v>7</v>
      </c>
      <c r="CE204" s="97" t="s">
        <v>2156</v>
      </c>
      <c r="CF204" s="91">
        <v>6</v>
      </c>
      <c r="CG204" s="143" t="s">
        <v>1305</v>
      </c>
      <c r="CH204" s="91" t="s">
        <v>6</v>
      </c>
      <c r="CI204" s="92" t="s">
        <v>1353</v>
      </c>
      <c r="CJ204" s="91">
        <v>7</v>
      </c>
      <c r="CK204" s="92"/>
      <c r="CL204" s="150">
        <v>6.25</v>
      </c>
      <c r="CM204" s="156" t="s">
        <v>1453</v>
      </c>
      <c r="CN204" s="150">
        <v>4.7</v>
      </c>
      <c r="CO204" s="92"/>
      <c r="CP204" s="91" t="s">
        <v>6</v>
      </c>
      <c r="CQ204" s="92"/>
      <c r="CR204" s="248" t="s">
        <v>6</v>
      </c>
      <c r="CS204" s="64" t="s">
        <v>1593</v>
      </c>
      <c r="CT204" s="114">
        <v>6.8</v>
      </c>
      <c r="CU204" s="92" t="s">
        <v>1491</v>
      </c>
      <c r="CV204" s="114" t="s">
        <v>6</v>
      </c>
      <c r="CW204" s="92" t="s">
        <v>1559</v>
      </c>
      <c r="CX204" s="92">
        <v>5</v>
      </c>
      <c r="CY204" s="92"/>
      <c r="CZ204" s="46">
        <v>4</v>
      </c>
      <c r="DA204" s="45" t="s">
        <v>2241</v>
      </c>
      <c r="DB204" s="510" t="s">
        <v>2</v>
      </c>
      <c r="DC204" s="184">
        <f t="shared" si="20"/>
        <v>42</v>
      </c>
    </row>
    <row r="205" spans="1:107" s="184" customFormat="1" ht="19" customHeight="1" x14ac:dyDescent="0.25">
      <c r="A205" s="205">
        <v>48532</v>
      </c>
      <c r="B205" s="5">
        <v>160</v>
      </c>
      <c r="C205" s="6" t="s">
        <v>166</v>
      </c>
      <c r="D205" s="29" t="s">
        <v>6</v>
      </c>
      <c r="E205" s="27"/>
      <c r="F205" s="46" t="s">
        <v>2</v>
      </c>
      <c r="G205" s="46"/>
      <c r="H205" s="186" t="s">
        <v>6</v>
      </c>
      <c r="I205" s="125"/>
      <c r="J205" s="481">
        <v>5.6</v>
      </c>
      <c r="K205" s="482" t="s">
        <v>1890</v>
      </c>
      <c r="L205" s="60" t="s">
        <v>6</v>
      </c>
      <c r="M205" s="64" t="s">
        <v>348</v>
      </c>
      <c r="N205" s="145" t="s">
        <v>6</v>
      </c>
      <c r="O205" s="97"/>
      <c r="P205" s="213">
        <v>6.35</v>
      </c>
      <c r="Q205" s="125"/>
      <c r="R205" s="214">
        <v>0.39800000000000002</v>
      </c>
      <c r="S205" s="88" t="s">
        <v>1852</v>
      </c>
      <c r="T205" s="203">
        <v>5.75</v>
      </c>
      <c r="U205" s="188"/>
      <c r="V205" s="144" t="s">
        <v>6</v>
      </c>
      <c r="W205" s="80" t="s">
        <v>2</v>
      </c>
      <c r="X205" s="85">
        <v>4</v>
      </c>
      <c r="Y205" s="88" t="s">
        <v>497</v>
      </c>
      <c r="Z205" s="91">
        <v>4</v>
      </c>
      <c r="AA205" s="92"/>
      <c r="AB205" s="91" t="s">
        <v>6</v>
      </c>
      <c r="AC205" s="92"/>
      <c r="AD205" s="96" t="s">
        <v>6</v>
      </c>
      <c r="AE205" s="92"/>
      <c r="AF205" s="46" t="s">
        <v>6</v>
      </c>
      <c r="AG205" s="45"/>
      <c r="AH205" s="133">
        <v>6</v>
      </c>
      <c r="AI205" s="92"/>
      <c r="AJ205" s="133" t="s">
        <v>6</v>
      </c>
      <c r="AK205" s="102"/>
      <c r="AL205" s="91" t="s">
        <v>6</v>
      </c>
      <c r="AM205" s="92"/>
      <c r="AN205" s="481" t="s">
        <v>6</v>
      </c>
      <c r="AO205" s="498"/>
      <c r="AP205" s="114" t="s">
        <v>6</v>
      </c>
      <c r="AQ205" s="92"/>
      <c r="AR205" s="481" t="s">
        <v>6</v>
      </c>
      <c r="AS205" s="498" t="s">
        <v>2028</v>
      </c>
      <c r="AT205" s="481" t="s">
        <v>6</v>
      </c>
      <c r="AU205" s="498" t="s">
        <v>2057</v>
      </c>
      <c r="AV205" s="115" t="s">
        <v>6</v>
      </c>
      <c r="AW205" s="92" t="s">
        <v>816</v>
      </c>
      <c r="AX205" s="206" t="s">
        <v>6</v>
      </c>
      <c r="AY205" s="64"/>
      <c r="AZ205" s="91" t="s">
        <v>6</v>
      </c>
      <c r="BA205" s="64"/>
      <c r="BB205" s="119" t="s">
        <v>6</v>
      </c>
      <c r="BC205" s="257"/>
      <c r="BD205" s="290"/>
      <c r="BE205" s="125"/>
      <c r="BF205" s="130" t="s">
        <v>6</v>
      </c>
      <c r="BG205" s="92" t="s">
        <v>914</v>
      </c>
      <c r="BH205" s="154" t="s">
        <v>6</v>
      </c>
      <c r="BI205" s="64"/>
      <c r="BJ205" s="91"/>
      <c r="BK205" s="91"/>
      <c r="BL205" s="91" t="s">
        <v>999</v>
      </c>
      <c r="BM205" s="92" t="s">
        <v>1000</v>
      </c>
      <c r="BN205" s="481">
        <v>5.125</v>
      </c>
      <c r="BO205" s="498"/>
      <c r="BP205" s="220">
        <v>4</v>
      </c>
      <c r="BQ205" s="201"/>
      <c r="BR205" s="91" t="s">
        <v>6</v>
      </c>
      <c r="BS205" s="92"/>
      <c r="BT205" s="133" t="s">
        <v>6</v>
      </c>
      <c r="BU205" s="92"/>
      <c r="BV205" s="144">
        <v>5.75</v>
      </c>
      <c r="BW205" s="92" t="s">
        <v>1172</v>
      </c>
      <c r="BX205" s="505">
        <v>4.5</v>
      </c>
      <c r="BY205" s="498" t="s">
        <v>2138</v>
      </c>
      <c r="BZ205" s="114" t="s">
        <v>2</v>
      </c>
      <c r="CA205" s="92"/>
      <c r="CB205" s="91" t="s">
        <v>6</v>
      </c>
      <c r="CC205" s="92" t="s">
        <v>1227</v>
      </c>
      <c r="CD205" s="145">
        <v>7</v>
      </c>
      <c r="CE205" s="97"/>
      <c r="CF205" s="91" t="s">
        <v>6</v>
      </c>
      <c r="CG205" s="143"/>
      <c r="CH205" s="91">
        <v>4.5</v>
      </c>
      <c r="CI205" s="92" t="s">
        <v>2</v>
      </c>
      <c r="CJ205" s="91" t="s">
        <v>6</v>
      </c>
      <c r="CK205" s="92"/>
      <c r="CL205" s="150" t="s">
        <v>6</v>
      </c>
      <c r="CM205" s="92"/>
      <c r="CN205" s="150" t="s">
        <v>6</v>
      </c>
      <c r="CO205" s="92"/>
      <c r="CP205" s="91" t="s">
        <v>6</v>
      </c>
      <c r="CQ205" s="92"/>
      <c r="CR205" s="248" t="s">
        <v>6</v>
      </c>
      <c r="CS205" s="64"/>
      <c r="CT205" s="152">
        <v>1.9259999999999999</v>
      </c>
      <c r="CU205" s="92" t="s">
        <v>1496</v>
      </c>
      <c r="CV205" s="114">
        <v>6</v>
      </c>
      <c r="CW205" s="92"/>
      <c r="CX205" s="92">
        <v>5</v>
      </c>
      <c r="CY205" s="92" t="s">
        <v>2339</v>
      </c>
      <c r="CZ205" s="46">
        <v>4</v>
      </c>
      <c r="DA205" s="45" t="s">
        <v>2242</v>
      </c>
      <c r="DB205" s="510" t="s">
        <v>2</v>
      </c>
      <c r="DC205" s="184">
        <f t="shared" si="20"/>
        <v>17</v>
      </c>
    </row>
    <row r="206" spans="1:107" s="184" customFormat="1" ht="19" customHeight="1" x14ac:dyDescent="0.25">
      <c r="A206" s="205">
        <v>532411</v>
      </c>
      <c r="B206" s="5">
        <v>161</v>
      </c>
      <c r="C206" s="6" t="s">
        <v>167</v>
      </c>
      <c r="D206" s="29">
        <v>1.5</v>
      </c>
      <c r="E206" s="27" t="s">
        <v>273</v>
      </c>
      <c r="F206" s="46" t="s">
        <v>2</v>
      </c>
      <c r="G206" s="45"/>
      <c r="H206" s="186">
        <v>7.5</v>
      </c>
      <c r="I206" s="125" t="s">
        <v>1676</v>
      </c>
      <c r="J206" s="481">
        <v>5.6</v>
      </c>
      <c r="K206" s="482" t="s">
        <v>1937</v>
      </c>
      <c r="L206" s="60">
        <v>7.25</v>
      </c>
      <c r="M206" s="64" t="s">
        <v>349</v>
      </c>
      <c r="N206" s="145">
        <v>2.9</v>
      </c>
      <c r="O206" s="97" t="s">
        <v>1960</v>
      </c>
      <c r="P206" s="213">
        <v>6.35</v>
      </c>
      <c r="Q206" s="125"/>
      <c r="R206" s="214">
        <v>0.29870000000000002</v>
      </c>
      <c r="S206" s="88" t="s">
        <v>1869</v>
      </c>
      <c r="T206" s="203">
        <v>5.75</v>
      </c>
      <c r="U206" s="188" t="s">
        <v>1839</v>
      </c>
      <c r="V206" s="144">
        <v>6</v>
      </c>
      <c r="W206" s="80"/>
      <c r="X206" s="85">
        <v>4</v>
      </c>
      <c r="Y206" s="208"/>
      <c r="Z206" s="91">
        <v>4</v>
      </c>
      <c r="AA206" s="140"/>
      <c r="AB206" s="91">
        <v>6</v>
      </c>
      <c r="AC206" s="140"/>
      <c r="AD206" s="96">
        <v>6.25</v>
      </c>
      <c r="AE206" s="210"/>
      <c r="AF206" s="46">
        <v>7</v>
      </c>
      <c r="AG206" s="45"/>
      <c r="AH206" s="133">
        <v>6</v>
      </c>
      <c r="AI206" s="288" t="s">
        <v>653</v>
      </c>
      <c r="AJ206" s="133">
        <v>6.5</v>
      </c>
      <c r="AK206" s="102" t="s">
        <v>668</v>
      </c>
      <c r="AL206" s="91">
        <v>6</v>
      </c>
      <c r="AM206" s="92" t="s">
        <v>743</v>
      </c>
      <c r="AN206" s="481">
        <v>5</v>
      </c>
      <c r="AO206" s="498"/>
      <c r="AP206" s="114" t="s">
        <v>6</v>
      </c>
      <c r="AQ206" s="92"/>
      <c r="AR206" s="481">
        <v>6</v>
      </c>
      <c r="AS206" s="498"/>
      <c r="AT206" s="481" t="s">
        <v>6</v>
      </c>
      <c r="AU206" s="498"/>
      <c r="AV206" s="115">
        <v>6</v>
      </c>
      <c r="AW206" s="92" t="s">
        <v>802</v>
      </c>
      <c r="AX206" s="206">
        <v>6.875</v>
      </c>
      <c r="AY206" s="64"/>
      <c r="AZ206" s="91">
        <v>3</v>
      </c>
      <c r="BA206" s="64"/>
      <c r="BB206" s="119">
        <v>4.2249999999999996</v>
      </c>
      <c r="BC206" s="257" t="s">
        <v>851</v>
      </c>
      <c r="BD206" s="290" t="s">
        <v>2</v>
      </c>
      <c r="BE206" s="125"/>
      <c r="BF206" s="130">
        <v>5.5</v>
      </c>
      <c r="BG206" s="92"/>
      <c r="BH206" s="154">
        <v>6.85</v>
      </c>
      <c r="BI206" s="64" t="s">
        <v>930</v>
      </c>
      <c r="BJ206" s="91" t="s">
        <v>2</v>
      </c>
      <c r="BK206" s="91"/>
      <c r="BL206" s="91">
        <v>6.875</v>
      </c>
      <c r="BM206" s="92"/>
      <c r="BN206" s="481">
        <v>5.125</v>
      </c>
      <c r="BO206" s="498"/>
      <c r="BP206" s="220" t="s">
        <v>6</v>
      </c>
      <c r="BQ206" s="201"/>
      <c r="BR206" s="150">
        <v>4.75</v>
      </c>
      <c r="BS206" s="92" t="s">
        <v>1082</v>
      </c>
      <c r="BT206" s="133" t="s">
        <v>6</v>
      </c>
      <c r="BU206" s="92" t="s">
        <v>1115</v>
      </c>
      <c r="BV206" s="144">
        <v>5.75</v>
      </c>
      <c r="BW206" s="92"/>
      <c r="BX206" s="505" t="s">
        <v>6</v>
      </c>
      <c r="BY206" s="498"/>
      <c r="BZ206" s="114"/>
      <c r="CA206" s="92"/>
      <c r="CB206" s="91">
        <v>6</v>
      </c>
      <c r="CC206" s="92" t="s">
        <v>1228</v>
      </c>
      <c r="CD206" s="145" t="s">
        <v>6</v>
      </c>
      <c r="CE206" s="97"/>
      <c r="CF206" s="91">
        <v>6</v>
      </c>
      <c r="CG206" s="143" t="s">
        <v>1305</v>
      </c>
      <c r="CH206" s="91" t="s">
        <v>6</v>
      </c>
      <c r="CI206" s="92"/>
      <c r="CJ206" s="91">
        <v>7</v>
      </c>
      <c r="CK206" s="92"/>
      <c r="CL206" s="150">
        <v>6.25</v>
      </c>
      <c r="CM206" s="92"/>
      <c r="CN206" s="150">
        <v>4.7</v>
      </c>
      <c r="CO206" s="92"/>
      <c r="CP206" s="91">
        <v>6</v>
      </c>
      <c r="CQ206" s="92"/>
      <c r="CR206" s="248" t="s">
        <v>6</v>
      </c>
      <c r="CS206" s="64" t="s">
        <v>1594</v>
      </c>
      <c r="CT206" s="114">
        <v>6.5</v>
      </c>
      <c r="CU206" s="92" t="s">
        <v>1491</v>
      </c>
      <c r="CV206" s="114">
        <v>6</v>
      </c>
      <c r="CW206" s="92"/>
      <c r="CX206" s="92">
        <v>5</v>
      </c>
      <c r="CY206" s="92"/>
      <c r="CZ206" s="46">
        <v>4</v>
      </c>
      <c r="DA206" s="45" t="s">
        <v>2241</v>
      </c>
      <c r="DB206" s="510" t="s">
        <v>2</v>
      </c>
      <c r="DC206" s="184">
        <f t="shared" si="20"/>
        <v>39</v>
      </c>
    </row>
    <row r="207" spans="1:107" s="184" customFormat="1" ht="19" customHeight="1" x14ac:dyDescent="0.25">
      <c r="A207" s="205">
        <v>532411</v>
      </c>
      <c r="B207" s="5">
        <v>162</v>
      </c>
      <c r="C207" s="6" t="s">
        <v>168</v>
      </c>
      <c r="D207" s="29">
        <v>1.5</v>
      </c>
      <c r="E207" s="27" t="s">
        <v>273</v>
      </c>
      <c r="F207" s="46" t="s">
        <v>2</v>
      </c>
      <c r="G207" s="45"/>
      <c r="H207" s="186">
        <v>6.5</v>
      </c>
      <c r="I207" s="125" t="s">
        <v>1673</v>
      </c>
      <c r="J207" s="481">
        <v>5.6</v>
      </c>
      <c r="K207" s="482" t="s">
        <v>1937</v>
      </c>
      <c r="L207" s="60">
        <v>7.25</v>
      </c>
      <c r="M207" s="64" t="s">
        <v>350</v>
      </c>
      <c r="N207" s="145">
        <v>2.9</v>
      </c>
      <c r="O207" s="97" t="s">
        <v>1960</v>
      </c>
      <c r="P207" s="213">
        <v>6.35</v>
      </c>
      <c r="Q207" s="125"/>
      <c r="R207" s="214">
        <v>0.29870000000000002</v>
      </c>
      <c r="S207" s="88" t="s">
        <v>1869</v>
      </c>
      <c r="T207" s="203">
        <v>5.75</v>
      </c>
      <c r="U207" s="188" t="s">
        <v>1839</v>
      </c>
      <c r="V207" s="144">
        <v>6</v>
      </c>
      <c r="W207" s="80"/>
      <c r="X207" s="85">
        <v>4</v>
      </c>
      <c r="Y207" s="208"/>
      <c r="Z207" s="91">
        <v>4</v>
      </c>
      <c r="AA207" s="140"/>
      <c r="AB207" s="91">
        <v>6</v>
      </c>
      <c r="AC207" s="140"/>
      <c r="AD207" s="96">
        <v>6.25</v>
      </c>
      <c r="AE207" s="210"/>
      <c r="AF207" s="46">
        <v>7</v>
      </c>
      <c r="AG207" s="45"/>
      <c r="AH207" s="248">
        <v>6</v>
      </c>
      <c r="AI207" s="288" t="s">
        <v>653</v>
      </c>
      <c r="AJ207" s="133">
        <v>6.5</v>
      </c>
      <c r="AK207" s="102" t="s">
        <v>668</v>
      </c>
      <c r="AL207" s="91">
        <v>6</v>
      </c>
      <c r="AM207" s="92" t="s">
        <v>711</v>
      </c>
      <c r="AN207" s="481">
        <v>5</v>
      </c>
      <c r="AO207" s="498"/>
      <c r="AP207" s="114" t="s">
        <v>6</v>
      </c>
      <c r="AQ207" s="92"/>
      <c r="AR207" s="481">
        <v>6</v>
      </c>
      <c r="AS207" s="498" t="s">
        <v>2029</v>
      </c>
      <c r="AT207" s="481" t="s">
        <v>6</v>
      </c>
      <c r="AU207" s="498"/>
      <c r="AV207" s="115">
        <v>6</v>
      </c>
      <c r="AW207" s="92" t="s">
        <v>802</v>
      </c>
      <c r="AX207" s="206">
        <v>6.875</v>
      </c>
      <c r="AY207" s="64"/>
      <c r="AZ207" s="91">
        <v>3</v>
      </c>
      <c r="BA207" s="64"/>
      <c r="BB207" s="119">
        <v>4.2249999999999996</v>
      </c>
      <c r="BC207" s="257" t="s">
        <v>851</v>
      </c>
      <c r="BD207" s="290" t="s">
        <v>2</v>
      </c>
      <c r="BE207" s="125"/>
      <c r="BF207" s="130">
        <v>5.5</v>
      </c>
      <c r="BG207" s="92"/>
      <c r="BH207" s="154">
        <v>6.85</v>
      </c>
      <c r="BI207" s="64" t="s">
        <v>930</v>
      </c>
      <c r="BJ207" s="91" t="s">
        <v>2</v>
      </c>
      <c r="BK207" s="91"/>
      <c r="BL207" s="91">
        <v>6.875</v>
      </c>
      <c r="BM207" s="92"/>
      <c r="BN207" s="481">
        <v>5.125</v>
      </c>
      <c r="BO207" s="498"/>
      <c r="BP207" s="220" t="s">
        <v>6</v>
      </c>
      <c r="BQ207" s="201"/>
      <c r="BR207" s="150">
        <v>4.75</v>
      </c>
      <c r="BS207" s="92" t="s">
        <v>1083</v>
      </c>
      <c r="BT207" s="133" t="s">
        <v>6</v>
      </c>
      <c r="BU207" s="92" t="s">
        <v>1115</v>
      </c>
      <c r="BV207" s="144">
        <v>5.75</v>
      </c>
      <c r="BW207" s="92"/>
      <c r="BX207" s="505" t="s">
        <v>6</v>
      </c>
      <c r="BY207" s="498"/>
      <c r="BZ207" s="114"/>
      <c r="CA207" s="92"/>
      <c r="CB207" s="91">
        <v>6</v>
      </c>
      <c r="CC207" s="92" t="s">
        <v>1228</v>
      </c>
      <c r="CD207" s="145" t="s">
        <v>6</v>
      </c>
      <c r="CE207" s="97"/>
      <c r="CF207" s="91">
        <v>6</v>
      </c>
      <c r="CG207" s="143" t="s">
        <v>1305</v>
      </c>
      <c r="CH207" s="91" t="s">
        <v>6</v>
      </c>
      <c r="CI207" s="92"/>
      <c r="CJ207" s="91">
        <v>7</v>
      </c>
      <c r="CK207" s="92"/>
      <c r="CL207" s="150">
        <v>6.25</v>
      </c>
      <c r="CM207" s="92"/>
      <c r="CN207" s="150">
        <v>4.7</v>
      </c>
      <c r="CO207" s="92"/>
      <c r="CP207" s="91">
        <v>6</v>
      </c>
      <c r="CQ207" s="92"/>
      <c r="CR207" s="248" t="s">
        <v>6</v>
      </c>
      <c r="CS207" s="64" t="s">
        <v>1595</v>
      </c>
      <c r="CT207" s="114">
        <v>6.5</v>
      </c>
      <c r="CU207" s="92" t="s">
        <v>1491</v>
      </c>
      <c r="CV207" s="114">
        <v>6</v>
      </c>
      <c r="CW207" s="92"/>
      <c r="CX207" s="92">
        <v>5</v>
      </c>
      <c r="CY207" s="92"/>
      <c r="CZ207" s="46">
        <v>4</v>
      </c>
      <c r="DA207" s="45" t="s">
        <v>2241</v>
      </c>
      <c r="DB207" s="510" t="s">
        <v>2</v>
      </c>
      <c r="DC207" s="184">
        <f t="shared" si="20"/>
        <v>39</v>
      </c>
    </row>
    <row r="208" spans="1:107" s="184" customFormat="1" ht="19" customHeight="1" x14ac:dyDescent="0.25">
      <c r="A208" s="205">
        <v>48121</v>
      </c>
      <c r="B208" s="5">
        <v>163</v>
      </c>
      <c r="C208" s="6" t="s">
        <v>169</v>
      </c>
      <c r="D208" s="29" t="s">
        <v>6</v>
      </c>
      <c r="E208" s="34" t="s">
        <v>2</v>
      </c>
      <c r="F208" s="46" t="s">
        <v>2</v>
      </c>
      <c r="G208" s="45"/>
      <c r="H208" s="186" t="s">
        <v>6</v>
      </c>
      <c r="I208" s="209"/>
      <c r="J208" s="481" t="s">
        <v>6</v>
      </c>
      <c r="K208" s="482"/>
      <c r="L208" s="60" t="s">
        <v>6</v>
      </c>
      <c r="M208" s="64" t="s">
        <v>351</v>
      </c>
      <c r="N208" s="145" t="s">
        <v>6</v>
      </c>
      <c r="O208" s="97"/>
      <c r="P208" s="213">
        <v>6.35</v>
      </c>
      <c r="Q208" s="125" t="s">
        <v>407</v>
      </c>
      <c r="R208" s="214">
        <v>0.39800000000000002</v>
      </c>
      <c r="S208" s="88" t="s">
        <v>1852</v>
      </c>
      <c r="T208" s="203" t="s">
        <v>6</v>
      </c>
      <c r="U208" s="188" t="s">
        <v>1840</v>
      </c>
      <c r="V208" s="144" t="s">
        <v>6</v>
      </c>
      <c r="W208" s="80"/>
      <c r="X208" s="85">
        <v>4</v>
      </c>
      <c r="Y208" s="208"/>
      <c r="Z208" s="91" t="s">
        <v>6</v>
      </c>
      <c r="AA208" s="140"/>
      <c r="AB208" s="91" t="s">
        <v>6</v>
      </c>
      <c r="AC208" s="140"/>
      <c r="AD208" s="96" t="s">
        <v>6</v>
      </c>
      <c r="AE208" s="210"/>
      <c r="AF208" s="46" t="s">
        <v>6</v>
      </c>
      <c r="AG208" s="45"/>
      <c r="AH208" s="133" t="s">
        <v>6</v>
      </c>
      <c r="AI208" s="140"/>
      <c r="AJ208" s="133" t="s">
        <v>6</v>
      </c>
      <c r="AK208" s="102"/>
      <c r="AL208" s="91" t="s">
        <v>6</v>
      </c>
      <c r="AM208" s="92" t="s">
        <v>744</v>
      </c>
      <c r="AN208" s="481" t="s">
        <v>6</v>
      </c>
      <c r="AO208" s="498"/>
      <c r="AP208" s="114" t="s">
        <v>6</v>
      </c>
      <c r="AQ208" s="92"/>
      <c r="AR208" s="481" t="s">
        <v>6</v>
      </c>
      <c r="AS208" s="498"/>
      <c r="AT208" s="481" t="s">
        <v>6</v>
      </c>
      <c r="AU208" s="498"/>
      <c r="AV208" s="115" t="s">
        <v>6</v>
      </c>
      <c r="AW208" s="92" t="s">
        <v>817</v>
      </c>
      <c r="AX208" s="206" t="s">
        <v>6</v>
      </c>
      <c r="AY208" s="64"/>
      <c r="AZ208" s="91" t="s">
        <v>6</v>
      </c>
      <c r="BA208" s="64"/>
      <c r="BB208" s="119" t="s">
        <v>6</v>
      </c>
      <c r="BC208" s="257" t="s">
        <v>2</v>
      </c>
      <c r="BD208" s="290" t="s">
        <v>2</v>
      </c>
      <c r="BE208" s="125"/>
      <c r="BF208" s="130" t="s">
        <v>6</v>
      </c>
      <c r="BG208" s="92"/>
      <c r="BH208" s="154" t="s">
        <v>6</v>
      </c>
      <c r="BI208" s="64"/>
      <c r="BJ208" s="91" t="s">
        <v>2</v>
      </c>
      <c r="BK208" s="91"/>
      <c r="BL208" s="91" t="s">
        <v>6</v>
      </c>
      <c r="BM208" s="92"/>
      <c r="BN208" s="481">
        <v>5.125</v>
      </c>
      <c r="BO208" s="498"/>
      <c r="BP208" s="136" t="s">
        <v>6</v>
      </c>
      <c r="BQ208" s="291"/>
      <c r="BR208" s="91" t="s">
        <v>6</v>
      </c>
      <c r="BS208" s="92"/>
      <c r="BT208" s="91" t="s">
        <v>6</v>
      </c>
      <c r="BU208" s="92"/>
      <c r="BV208" s="144">
        <v>5.75</v>
      </c>
      <c r="BW208" s="92" t="s">
        <v>1173</v>
      </c>
      <c r="BX208" s="505" t="s">
        <v>6</v>
      </c>
      <c r="BY208" s="498"/>
      <c r="BZ208" s="114"/>
      <c r="CA208" s="92"/>
      <c r="CB208" s="91" t="s">
        <v>6</v>
      </c>
      <c r="CC208" s="92" t="s">
        <v>1229</v>
      </c>
      <c r="CD208" s="145" t="s">
        <v>6</v>
      </c>
      <c r="CE208" s="97"/>
      <c r="CF208" s="133" t="s">
        <v>6</v>
      </c>
      <c r="CG208" s="143"/>
      <c r="CH208" s="91">
        <v>4.5</v>
      </c>
      <c r="CI208" s="92" t="s">
        <v>1354</v>
      </c>
      <c r="CJ208" s="91" t="s">
        <v>6</v>
      </c>
      <c r="CK208" s="92"/>
      <c r="CL208" s="150" t="s">
        <v>6</v>
      </c>
      <c r="CM208" s="92"/>
      <c r="CN208" s="150" t="s">
        <v>6</v>
      </c>
      <c r="CO208" s="92"/>
      <c r="CP208" s="91" t="s">
        <v>6</v>
      </c>
      <c r="CQ208" s="92"/>
      <c r="CR208" s="248" t="s">
        <v>6</v>
      </c>
      <c r="CS208" s="64" t="s">
        <v>1596</v>
      </c>
      <c r="CT208" s="114" t="s">
        <v>6</v>
      </c>
      <c r="CU208" s="92" t="s">
        <v>1516</v>
      </c>
      <c r="CV208" s="114" t="s">
        <v>6</v>
      </c>
      <c r="CW208" s="92" t="s">
        <v>1560</v>
      </c>
      <c r="CX208" s="92" t="s">
        <v>6</v>
      </c>
      <c r="CY208" s="159"/>
      <c r="CZ208" s="46">
        <v>4</v>
      </c>
      <c r="DA208" s="45" t="s">
        <v>2242</v>
      </c>
      <c r="DB208" s="510" t="s">
        <v>2</v>
      </c>
      <c r="DC208" s="184">
        <f t="shared" si="20"/>
        <v>7</v>
      </c>
    </row>
    <row r="209" spans="1:108" s="184" customFormat="1" ht="19" customHeight="1" x14ac:dyDescent="0.25">
      <c r="A209" s="205" t="s">
        <v>258</v>
      </c>
      <c r="B209" s="5">
        <v>164</v>
      </c>
      <c r="C209" s="12" t="s">
        <v>170</v>
      </c>
      <c r="D209" s="44">
        <v>4</v>
      </c>
      <c r="E209" s="40" t="s">
        <v>274</v>
      </c>
      <c r="F209" s="145" t="s">
        <v>295</v>
      </c>
      <c r="G209" s="193" t="s">
        <v>294</v>
      </c>
      <c r="H209" s="133">
        <v>8.5</v>
      </c>
      <c r="I209" s="64" t="s">
        <v>1679</v>
      </c>
      <c r="J209" s="481">
        <v>5.5</v>
      </c>
      <c r="K209" s="482" t="s">
        <v>1939</v>
      </c>
      <c r="L209" s="60" t="s">
        <v>295</v>
      </c>
      <c r="M209" s="64" t="s">
        <v>352</v>
      </c>
      <c r="N209" s="145">
        <v>2.9</v>
      </c>
      <c r="O209" s="97"/>
      <c r="P209" s="517">
        <v>15</v>
      </c>
      <c r="Q209" s="64" t="s">
        <v>408</v>
      </c>
      <c r="R209" s="265">
        <v>8</v>
      </c>
      <c r="S209" s="140" t="s">
        <v>1871</v>
      </c>
      <c r="T209" s="292">
        <v>14.8</v>
      </c>
      <c r="U209" s="188" t="s">
        <v>1841</v>
      </c>
      <c r="V209" s="144">
        <v>6</v>
      </c>
      <c r="W209" s="80" t="s">
        <v>460</v>
      </c>
      <c r="X209" s="91">
        <v>4</v>
      </c>
      <c r="Y209" s="92" t="s">
        <v>498</v>
      </c>
      <c r="Z209" s="91">
        <v>4</v>
      </c>
      <c r="AA209" s="92"/>
      <c r="AB209" s="91">
        <v>6</v>
      </c>
      <c r="AC209" s="92" t="s">
        <v>564</v>
      </c>
      <c r="AD209" s="96">
        <v>6</v>
      </c>
      <c r="AE209" s="92"/>
      <c r="AF209" s="46">
        <v>7</v>
      </c>
      <c r="AG209" s="45" t="s">
        <v>606</v>
      </c>
      <c r="AH209" s="248" t="s">
        <v>295</v>
      </c>
      <c r="AI209" s="129" t="s">
        <v>654</v>
      </c>
      <c r="AJ209" s="133">
        <v>6.5</v>
      </c>
      <c r="AK209" s="102" t="s">
        <v>668</v>
      </c>
      <c r="AL209" s="91" t="s">
        <v>295</v>
      </c>
      <c r="AM209" s="92" t="s">
        <v>745</v>
      </c>
      <c r="AN209" s="481">
        <v>5</v>
      </c>
      <c r="AO209" s="498" t="s">
        <v>1997</v>
      </c>
      <c r="AP209" s="114">
        <v>9</v>
      </c>
      <c r="AQ209" s="92" t="s">
        <v>776</v>
      </c>
      <c r="AR209" s="481">
        <v>6</v>
      </c>
      <c r="AS209" s="498" t="s">
        <v>2030</v>
      </c>
      <c r="AT209" s="481">
        <v>5.7</v>
      </c>
      <c r="AU209" s="498" t="s">
        <v>2058</v>
      </c>
      <c r="AV209" s="215">
        <v>6</v>
      </c>
      <c r="AW209" s="92" t="s">
        <v>818</v>
      </c>
      <c r="AX209" s="206">
        <v>6.875</v>
      </c>
      <c r="AY209" s="173" t="s">
        <v>1774</v>
      </c>
      <c r="AZ209" s="91">
        <v>7</v>
      </c>
      <c r="BA209" s="64" t="s">
        <v>1720</v>
      </c>
      <c r="BB209" s="119">
        <v>4.2249999999999996</v>
      </c>
      <c r="BC209" s="257" t="s">
        <v>851</v>
      </c>
      <c r="BD209" s="216">
        <v>7.0000000000000007E-2</v>
      </c>
      <c r="BE209" s="64" t="s">
        <v>869</v>
      </c>
      <c r="BF209" s="191">
        <v>5.5</v>
      </c>
      <c r="BG209" s="92" t="s">
        <v>915</v>
      </c>
      <c r="BH209" s="154" t="s">
        <v>295</v>
      </c>
      <c r="BI209" s="64" t="s">
        <v>939</v>
      </c>
      <c r="BJ209" s="91">
        <v>9</v>
      </c>
      <c r="BK209" s="92" t="s">
        <v>950</v>
      </c>
      <c r="BL209" s="91">
        <v>6.875</v>
      </c>
      <c r="BM209" s="92" t="s">
        <v>1001</v>
      </c>
      <c r="BN209" s="481">
        <v>5.125</v>
      </c>
      <c r="BO209" s="498" t="s">
        <v>2104</v>
      </c>
      <c r="BP209" s="136">
        <v>4</v>
      </c>
      <c r="BQ209" s="201" t="s">
        <v>2</v>
      </c>
      <c r="BR209" s="150">
        <v>4.75</v>
      </c>
      <c r="BS209" s="92" t="s">
        <v>1084</v>
      </c>
      <c r="BT209" s="91">
        <v>5</v>
      </c>
      <c r="BU209" s="230" t="s">
        <v>1116</v>
      </c>
      <c r="BV209" s="144">
        <v>5.75</v>
      </c>
      <c r="BW209" s="92" t="s">
        <v>1174</v>
      </c>
      <c r="BX209" s="505">
        <v>4.5</v>
      </c>
      <c r="BY209" s="498" t="s">
        <v>2139</v>
      </c>
      <c r="BZ209" s="154" t="s">
        <v>295</v>
      </c>
      <c r="CA209" s="92" t="s">
        <v>1194</v>
      </c>
      <c r="CB209" s="91">
        <v>6</v>
      </c>
      <c r="CC209" s="92" t="s">
        <v>1230</v>
      </c>
      <c r="CD209" s="145">
        <v>13</v>
      </c>
      <c r="CE209" s="97" t="s">
        <v>2374</v>
      </c>
      <c r="CF209" s="133">
        <v>7</v>
      </c>
      <c r="CG209" s="143" t="s">
        <v>1307</v>
      </c>
      <c r="CH209" s="91">
        <v>4.5</v>
      </c>
      <c r="CI209" s="92" t="s">
        <v>1347</v>
      </c>
      <c r="CJ209" s="91">
        <v>7</v>
      </c>
      <c r="CK209" s="143" t="s">
        <v>1400</v>
      </c>
      <c r="CL209" s="150">
        <v>6</v>
      </c>
      <c r="CM209" s="156" t="s">
        <v>1454</v>
      </c>
      <c r="CN209" s="150">
        <v>4.7</v>
      </c>
      <c r="CO209" s="92" t="s">
        <v>1633</v>
      </c>
      <c r="CP209" s="91">
        <v>9</v>
      </c>
      <c r="CQ209" s="92" t="s">
        <v>1478</v>
      </c>
      <c r="CR209" s="133">
        <v>5.3</v>
      </c>
      <c r="CS209" s="64" t="s">
        <v>1597</v>
      </c>
      <c r="CT209" s="114">
        <v>6.5</v>
      </c>
      <c r="CU209" s="92" t="s">
        <v>1517</v>
      </c>
      <c r="CV209" s="114">
        <v>6</v>
      </c>
      <c r="CW209" s="92" t="s">
        <v>1561</v>
      </c>
      <c r="CX209" s="92">
        <v>5</v>
      </c>
      <c r="CY209" s="92" t="s">
        <v>2306</v>
      </c>
      <c r="CZ209" s="46">
        <v>4</v>
      </c>
      <c r="DA209" s="45" t="s">
        <v>2243</v>
      </c>
      <c r="DB209" s="510" t="s">
        <v>2</v>
      </c>
      <c r="DC209" s="184">
        <f>COUNT(D209:CZ209)+6</f>
        <v>51</v>
      </c>
      <c r="DD209" s="184" t="s">
        <v>2347</v>
      </c>
    </row>
    <row r="210" spans="1:108" s="184" customFormat="1" ht="19" customHeight="1" x14ac:dyDescent="0.25">
      <c r="A210" s="205">
        <v>7212</v>
      </c>
      <c r="B210" s="5">
        <v>165</v>
      </c>
      <c r="C210" s="12" t="s">
        <v>171</v>
      </c>
      <c r="D210" s="44">
        <v>4</v>
      </c>
      <c r="E210" s="40" t="s">
        <v>274</v>
      </c>
      <c r="F210" s="145" t="s">
        <v>2</v>
      </c>
      <c r="G210" s="145"/>
      <c r="H210" s="133">
        <v>8.5</v>
      </c>
      <c r="I210" s="64" t="s">
        <v>1679</v>
      </c>
      <c r="J210" s="481">
        <v>5.5</v>
      </c>
      <c r="K210" s="482" t="s">
        <v>1940</v>
      </c>
      <c r="L210" s="60" t="s">
        <v>295</v>
      </c>
      <c r="M210" s="64" t="s">
        <v>352</v>
      </c>
      <c r="N210" s="145">
        <v>2.9</v>
      </c>
      <c r="O210" s="97"/>
      <c r="P210" s="207">
        <v>6.35</v>
      </c>
      <c r="Q210" s="64" t="s">
        <v>409</v>
      </c>
      <c r="R210" s="265" t="s">
        <v>6</v>
      </c>
      <c r="S210" s="140" t="s">
        <v>1872</v>
      </c>
      <c r="T210" s="222">
        <v>18</v>
      </c>
      <c r="U210" s="188" t="s">
        <v>1842</v>
      </c>
      <c r="V210" s="144">
        <v>6</v>
      </c>
      <c r="W210" s="80" t="s">
        <v>460</v>
      </c>
      <c r="X210" s="91" t="s">
        <v>6</v>
      </c>
      <c r="Y210" s="92"/>
      <c r="Z210" s="91">
        <v>4</v>
      </c>
      <c r="AA210" s="92"/>
      <c r="AB210" s="91">
        <v>6</v>
      </c>
      <c r="AC210" s="92" t="s">
        <v>564</v>
      </c>
      <c r="AD210" s="96" t="s">
        <v>6</v>
      </c>
      <c r="AE210" s="92"/>
      <c r="AF210" s="46">
        <v>7</v>
      </c>
      <c r="AG210" s="45"/>
      <c r="AH210" s="248" t="s">
        <v>295</v>
      </c>
      <c r="AI210" s="92" t="s">
        <v>655</v>
      </c>
      <c r="AJ210" s="133" t="s">
        <v>6</v>
      </c>
      <c r="AK210" s="102"/>
      <c r="AL210" s="91" t="s">
        <v>6</v>
      </c>
      <c r="AM210" s="92"/>
      <c r="AN210" s="481" t="s">
        <v>6</v>
      </c>
      <c r="AO210" s="498"/>
      <c r="AP210" s="114">
        <v>9</v>
      </c>
      <c r="AQ210" s="92"/>
      <c r="AR210" s="481" t="s">
        <v>6</v>
      </c>
      <c r="AS210" s="498"/>
      <c r="AT210" s="481" t="s">
        <v>6</v>
      </c>
      <c r="AU210" s="498"/>
      <c r="AV210" s="115" t="s">
        <v>6</v>
      </c>
      <c r="AW210" s="92"/>
      <c r="AX210" s="168">
        <v>6.875</v>
      </c>
      <c r="AY210" s="64"/>
      <c r="AZ210" s="91">
        <v>7</v>
      </c>
      <c r="BA210" s="64"/>
      <c r="BB210" s="119" t="s">
        <v>6</v>
      </c>
      <c r="BC210" s="257"/>
      <c r="BD210" s="216">
        <v>7.0000000000000007E-2</v>
      </c>
      <c r="BE210" s="64" t="s">
        <v>869</v>
      </c>
      <c r="BF210" s="191">
        <v>5.5</v>
      </c>
      <c r="BG210" s="92" t="s">
        <v>916</v>
      </c>
      <c r="BH210" s="154" t="s">
        <v>295</v>
      </c>
      <c r="BI210" s="64" t="s">
        <v>939</v>
      </c>
      <c r="BJ210" s="91" t="s">
        <v>2</v>
      </c>
      <c r="BK210" s="92"/>
      <c r="BL210" s="91" t="s">
        <v>6</v>
      </c>
      <c r="BM210" s="92"/>
      <c r="BN210" s="481">
        <v>5.125</v>
      </c>
      <c r="BO210" s="498"/>
      <c r="BP210" s="136" t="s">
        <v>6</v>
      </c>
      <c r="BQ210" s="201"/>
      <c r="BR210" s="91" t="s">
        <v>6</v>
      </c>
      <c r="BS210" s="92" t="s">
        <v>1085</v>
      </c>
      <c r="BT210" s="91">
        <v>5</v>
      </c>
      <c r="BU210" s="230"/>
      <c r="BV210" s="133" t="s">
        <v>6</v>
      </c>
      <c r="BW210" s="92"/>
      <c r="BX210" s="505" t="s">
        <v>6</v>
      </c>
      <c r="BY210" s="498"/>
      <c r="BZ210" s="114"/>
      <c r="CA210" s="92"/>
      <c r="CB210" s="91" t="s">
        <v>6</v>
      </c>
      <c r="CC210" s="92" t="s">
        <v>1231</v>
      </c>
      <c r="CD210" s="145" t="s">
        <v>6</v>
      </c>
      <c r="CE210" s="97"/>
      <c r="CF210" s="91">
        <v>7</v>
      </c>
      <c r="CG210" s="143" t="s">
        <v>1308</v>
      </c>
      <c r="CH210" s="91">
        <v>4.5</v>
      </c>
      <c r="CI210" s="92" t="s">
        <v>1347</v>
      </c>
      <c r="CJ210" s="91">
        <v>7</v>
      </c>
      <c r="CK210" s="92" t="s">
        <v>1400</v>
      </c>
      <c r="CL210" s="150" t="s">
        <v>6</v>
      </c>
      <c r="CM210" s="92"/>
      <c r="CN210" s="150">
        <v>4.7</v>
      </c>
      <c r="CO210" s="92" t="s">
        <v>1633</v>
      </c>
      <c r="CP210" s="91" t="s">
        <v>6</v>
      </c>
      <c r="CQ210" s="92"/>
      <c r="CR210" s="133">
        <v>5.3</v>
      </c>
      <c r="CS210" s="64" t="s">
        <v>1597</v>
      </c>
      <c r="CT210" s="114">
        <v>6.5</v>
      </c>
      <c r="CU210" s="92" t="s">
        <v>1517</v>
      </c>
      <c r="CV210" s="114">
        <v>6</v>
      </c>
      <c r="CW210" s="92"/>
      <c r="CX210" s="92">
        <v>5</v>
      </c>
      <c r="CY210" s="92"/>
      <c r="CZ210" s="46">
        <v>4</v>
      </c>
      <c r="DA210" s="45" t="s">
        <v>2243</v>
      </c>
      <c r="DB210" s="510" t="s">
        <v>2</v>
      </c>
      <c r="DC210" s="184">
        <f>COUNT(D210:CZ210)+3</f>
        <v>29</v>
      </c>
    </row>
    <row r="211" spans="1:108" s="184" customFormat="1" ht="19" customHeight="1" x14ac:dyDescent="0.25">
      <c r="A211" s="205"/>
      <c r="B211" s="9"/>
      <c r="C211" s="9"/>
      <c r="D211" s="29"/>
      <c r="E211" s="30"/>
      <c r="F211" s="46"/>
      <c r="G211" s="45"/>
      <c r="H211" s="186"/>
      <c r="I211" s="209"/>
      <c r="J211" s="481"/>
      <c r="K211" s="482"/>
      <c r="L211" s="60"/>
      <c r="M211" s="143"/>
      <c r="N211" s="145"/>
      <c r="O211" s="97"/>
      <c r="P211" s="199"/>
      <c r="Q211" s="209"/>
      <c r="R211" s="181"/>
      <c r="S211" s="208"/>
      <c r="T211" s="203"/>
      <c r="U211" s="219"/>
      <c r="V211" s="79"/>
      <c r="W211" s="80"/>
      <c r="X211" s="85"/>
      <c r="Y211" s="208"/>
      <c r="Z211" s="91"/>
      <c r="AA211" s="140"/>
      <c r="AB211" s="91"/>
      <c r="AC211" s="140"/>
      <c r="AD211" s="96" t="s">
        <v>2</v>
      </c>
      <c r="AE211" s="210"/>
      <c r="AF211" s="46"/>
      <c r="AG211" s="45"/>
      <c r="AH211" s="91"/>
      <c r="AI211" s="140"/>
      <c r="AJ211" s="133"/>
      <c r="AK211" s="102"/>
      <c r="AL211" s="91"/>
      <c r="AM211" s="140"/>
      <c r="AN211" s="481"/>
      <c r="AO211" s="498"/>
      <c r="AP211" s="114"/>
      <c r="AQ211" s="140"/>
      <c r="AR211" s="481"/>
      <c r="AS211" s="498"/>
      <c r="AT211" s="481"/>
      <c r="AU211" s="498"/>
      <c r="AV211" s="293"/>
      <c r="AW211" s="288"/>
      <c r="AX211" s="168"/>
      <c r="AY211" s="143"/>
      <c r="AZ211" s="91"/>
      <c r="BA211" s="64"/>
      <c r="BB211" s="119"/>
      <c r="BC211" s="140"/>
      <c r="BD211" s="294"/>
      <c r="BE211" s="125"/>
      <c r="BF211" s="130"/>
      <c r="BG211" s="92"/>
      <c r="BH211" s="114"/>
      <c r="BI211" s="143"/>
      <c r="BJ211" s="91"/>
      <c r="BK211" s="140"/>
      <c r="BL211" s="91"/>
      <c r="BM211" s="140"/>
      <c r="BN211" s="481"/>
      <c r="BO211" s="498"/>
      <c r="BP211" s="136"/>
      <c r="BQ211" s="201"/>
      <c r="BR211" s="91"/>
      <c r="BS211" s="140"/>
      <c r="BT211" s="91"/>
      <c r="BU211" s="140"/>
      <c r="BV211" s="91"/>
      <c r="BW211" s="140"/>
      <c r="BX211" s="505"/>
      <c r="BY211" s="498"/>
      <c r="BZ211" s="114"/>
      <c r="CA211" s="92"/>
      <c r="CB211" s="91"/>
      <c r="CC211" s="140"/>
      <c r="CD211" s="145"/>
      <c r="CE211" s="97"/>
      <c r="CF211" s="91"/>
      <c r="CG211" s="143"/>
      <c r="CH211" s="91"/>
      <c r="CI211" s="92"/>
      <c r="CJ211" s="91"/>
      <c r="CK211" s="140"/>
      <c r="CL211" s="150"/>
      <c r="CM211" s="140"/>
      <c r="CN211" s="150"/>
      <c r="CO211" s="92"/>
      <c r="CP211" s="91"/>
      <c r="CQ211" s="140"/>
      <c r="CR211" s="133"/>
      <c r="CS211" s="143"/>
      <c r="CT211" s="114"/>
      <c r="CU211" s="92"/>
      <c r="CV211" s="114"/>
      <c r="CW211" s="92"/>
      <c r="CX211" s="92"/>
      <c r="CY211" s="92"/>
      <c r="CZ211" s="46"/>
      <c r="DA211" s="45"/>
    </row>
    <row r="212" spans="1:108" s="25" customFormat="1" ht="19" customHeight="1" x14ac:dyDescent="0.25">
      <c r="A212" s="377"/>
      <c r="B212" s="379"/>
      <c r="C212" s="344" t="s">
        <v>172</v>
      </c>
      <c r="D212" s="345" t="s">
        <v>296</v>
      </c>
      <c r="E212" s="346"/>
      <c r="F212" s="151" t="s">
        <v>296</v>
      </c>
      <c r="G212" s="151"/>
      <c r="H212" s="457" t="s">
        <v>296</v>
      </c>
      <c r="I212" s="353"/>
      <c r="J212" s="485" t="s">
        <v>296</v>
      </c>
      <c r="K212" s="484"/>
      <c r="L212" s="378" t="s">
        <v>296</v>
      </c>
      <c r="M212" s="366"/>
      <c r="N212" s="375" t="s">
        <v>296</v>
      </c>
      <c r="O212" s="169"/>
      <c r="P212" s="352" t="s">
        <v>296</v>
      </c>
      <c r="Q212" s="353"/>
      <c r="R212" s="352" t="s">
        <v>296</v>
      </c>
      <c r="S212" s="349"/>
      <c r="T212" s="352" t="s">
        <v>296</v>
      </c>
      <c r="U212" s="356"/>
      <c r="V212" s="352" t="s">
        <v>296</v>
      </c>
      <c r="W212" s="358"/>
      <c r="X212" s="352" t="s">
        <v>296</v>
      </c>
      <c r="Y212" s="349"/>
      <c r="Z212" s="352" t="s">
        <v>296</v>
      </c>
      <c r="AA212" s="142"/>
      <c r="AB212" s="352" t="s">
        <v>296</v>
      </c>
      <c r="AC212" s="142"/>
      <c r="AD212" s="361" t="s">
        <v>296</v>
      </c>
      <c r="AE212" s="142"/>
      <c r="AF212" s="361" t="s">
        <v>296</v>
      </c>
      <c r="AG212" s="55"/>
      <c r="AH212" s="361" t="s">
        <v>296</v>
      </c>
      <c r="AI212" s="142"/>
      <c r="AJ212" s="361" t="s">
        <v>296</v>
      </c>
      <c r="AK212" s="104"/>
      <c r="AL212" s="359" t="s">
        <v>296</v>
      </c>
      <c r="AM212" s="142"/>
      <c r="AN212" s="501" t="s">
        <v>296</v>
      </c>
      <c r="AO212" s="497"/>
      <c r="AP212" s="361" t="s">
        <v>296</v>
      </c>
      <c r="AQ212" s="142"/>
      <c r="AR212" s="485" t="s">
        <v>296</v>
      </c>
      <c r="AS212" s="497"/>
      <c r="AT212" s="485" t="s">
        <v>296</v>
      </c>
      <c r="AU212" s="497"/>
      <c r="AV212" s="361" t="s">
        <v>296</v>
      </c>
      <c r="AW212" s="142"/>
      <c r="AX212" s="361" t="s">
        <v>296</v>
      </c>
      <c r="AY212" s="366"/>
      <c r="AZ212" s="359" t="s">
        <v>296</v>
      </c>
      <c r="BA212" s="366"/>
      <c r="BB212" s="361" t="s">
        <v>296</v>
      </c>
      <c r="BC212" s="458"/>
      <c r="BD212" s="359" t="s">
        <v>296</v>
      </c>
      <c r="BE212" s="353"/>
      <c r="BF212" s="359" t="s">
        <v>296</v>
      </c>
      <c r="BG212" s="142"/>
      <c r="BH212" s="361" t="s">
        <v>296</v>
      </c>
      <c r="BI212" s="366"/>
      <c r="BJ212" s="359" t="s">
        <v>296</v>
      </c>
      <c r="BK212" s="360"/>
      <c r="BL212" s="361" t="s">
        <v>296</v>
      </c>
      <c r="BM212" s="142"/>
      <c r="BN212" s="501" t="s">
        <v>296</v>
      </c>
      <c r="BO212" s="497"/>
      <c r="BP212" s="361" t="s">
        <v>296</v>
      </c>
      <c r="BQ212" s="373"/>
      <c r="BR212" s="359" t="s">
        <v>296</v>
      </c>
      <c r="BS212" s="142"/>
      <c r="BT212" s="361" t="s">
        <v>296</v>
      </c>
      <c r="BU212" s="142"/>
      <c r="BV212" s="359" t="s">
        <v>296</v>
      </c>
      <c r="BW212" s="142"/>
      <c r="BX212" s="485" t="s">
        <v>296</v>
      </c>
      <c r="BY212" s="497"/>
      <c r="BZ212" s="361" t="s">
        <v>296</v>
      </c>
      <c r="CA212" s="142"/>
      <c r="CB212" s="361" t="s">
        <v>296</v>
      </c>
      <c r="CC212" s="142"/>
      <c r="CD212" s="359" t="s">
        <v>296</v>
      </c>
      <c r="CE212" s="169"/>
      <c r="CF212" s="361" t="s">
        <v>296</v>
      </c>
      <c r="CG212" s="351"/>
      <c r="CH212" s="361" t="s">
        <v>296</v>
      </c>
      <c r="CI212" s="142"/>
      <c r="CJ212" s="361" t="s">
        <v>296</v>
      </c>
      <c r="CK212" s="142"/>
      <c r="CL212" s="359" t="s">
        <v>296</v>
      </c>
      <c r="CM212" s="142"/>
      <c r="CN212" s="359" t="s">
        <v>296</v>
      </c>
      <c r="CO212" s="142"/>
      <c r="CP212" s="361" t="s">
        <v>296</v>
      </c>
      <c r="CQ212" s="142"/>
      <c r="CR212" s="361" t="s">
        <v>296</v>
      </c>
      <c r="CS212" s="366"/>
      <c r="CT212" s="361" t="s">
        <v>296</v>
      </c>
      <c r="CU212" s="142"/>
      <c r="CV212" s="359" t="s">
        <v>296</v>
      </c>
      <c r="CW212" s="142"/>
      <c r="CX212" s="359" t="s">
        <v>296</v>
      </c>
      <c r="CY212" s="142"/>
      <c r="CZ212" s="359" t="s">
        <v>296</v>
      </c>
      <c r="DA212" s="55"/>
    </row>
    <row r="213" spans="1:108" s="184" customFormat="1" ht="19" customHeight="1" x14ac:dyDescent="0.25">
      <c r="A213" s="205"/>
      <c r="B213" s="5">
        <v>166</v>
      </c>
      <c r="C213" s="12" t="s">
        <v>173</v>
      </c>
      <c r="D213" s="39">
        <v>4</v>
      </c>
      <c r="E213" s="40" t="s">
        <v>275</v>
      </c>
      <c r="F213" s="145" t="s">
        <v>2</v>
      </c>
      <c r="G213" s="145"/>
      <c r="H213" s="133" t="s">
        <v>6</v>
      </c>
      <c r="I213" s="64" t="s">
        <v>1680</v>
      </c>
      <c r="J213" s="481">
        <v>5.6</v>
      </c>
      <c r="K213" s="482" t="s">
        <v>1941</v>
      </c>
      <c r="L213" s="60">
        <v>7.25</v>
      </c>
      <c r="M213" s="64" t="s">
        <v>353</v>
      </c>
      <c r="N213" s="145" t="s">
        <v>6</v>
      </c>
      <c r="O213" s="97"/>
      <c r="P213" s="207">
        <v>6.35</v>
      </c>
      <c r="Q213" s="64"/>
      <c r="R213" s="270">
        <v>0.39800000000000002</v>
      </c>
      <c r="S213" s="88" t="s">
        <v>1852</v>
      </c>
      <c r="T213" s="203">
        <v>5.75</v>
      </c>
      <c r="U213" s="188"/>
      <c r="V213" s="79">
        <v>6</v>
      </c>
      <c r="W213" s="80"/>
      <c r="X213" s="91">
        <v>4</v>
      </c>
      <c r="Y213" s="92"/>
      <c r="Z213" s="91">
        <v>4</v>
      </c>
      <c r="AA213" s="92"/>
      <c r="AB213" s="133">
        <v>6</v>
      </c>
      <c r="AC213" s="92" t="s">
        <v>565</v>
      </c>
      <c r="AD213" s="96" t="s">
        <v>6</v>
      </c>
      <c r="AE213" s="92"/>
      <c r="AF213" s="46" t="s">
        <v>6</v>
      </c>
      <c r="AG213" s="45"/>
      <c r="AH213" s="91">
        <v>6</v>
      </c>
      <c r="AI213" s="92" t="s">
        <v>656</v>
      </c>
      <c r="AJ213" s="133">
        <v>6.5</v>
      </c>
      <c r="AK213" s="102" t="s">
        <v>668</v>
      </c>
      <c r="AL213" s="91">
        <v>6</v>
      </c>
      <c r="AM213" s="92"/>
      <c r="AN213" s="481">
        <v>5</v>
      </c>
      <c r="AO213" s="498"/>
      <c r="AP213" s="200">
        <v>6</v>
      </c>
      <c r="AQ213" s="92" t="s">
        <v>759</v>
      </c>
      <c r="AR213" s="481">
        <v>6</v>
      </c>
      <c r="AS213" s="498" t="s">
        <v>2031</v>
      </c>
      <c r="AT213" s="481">
        <v>6.25</v>
      </c>
      <c r="AU213" s="498"/>
      <c r="AV213" s="115" t="s">
        <v>6</v>
      </c>
      <c r="AW213" s="92" t="s">
        <v>819</v>
      </c>
      <c r="AX213" s="168">
        <v>6.875</v>
      </c>
      <c r="AY213" s="64"/>
      <c r="AZ213" s="91">
        <v>7</v>
      </c>
      <c r="BA213" s="64"/>
      <c r="BB213" s="119" t="s">
        <v>6</v>
      </c>
      <c r="BC213" s="257" t="s">
        <v>852</v>
      </c>
      <c r="BD213" s="114"/>
      <c r="BE213" s="64"/>
      <c r="BF213" s="130">
        <v>5.5</v>
      </c>
      <c r="BG213" s="92" t="s">
        <v>917</v>
      </c>
      <c r="BH213" s="114">
        <v>6.85</v>
      </c>
      <c r="BI213" s="64" t="s">
        <v>931</v>
      </c>
      <c r="BJ213" s="91" t="s">
        <v>2</v>
      </c>
      <c r="BK213" s="91"/>
      <c r="BL213" s="91">
        <v>6.875</v>
      </c>
      <c r="BM213" s="92"/>
      <c r="BN213" s="481">
        <v>5.125</v>
      </c>
      <c r="BO213" s="498"/>
      <c r="BP213" s="136">
        <v>4</v>
      </c>
      <c r="BQ213" s="201"/>
      <c r="BR213" s="150">
        <v>4.75</v>
      </c>
      <c r="BS213" s="92" t="s">
        <v>1086</v>
      </c>
      <c r="BT213" s="91" t="s">
        <v>6</v>
      </c>
      <c r="BU213" s="92"/>
      <c r="BV213" s="144">
        <v>5.75</v>
      </c>
      <c r="BW213" s="92" t="s">
        <v>1175</v>
      </c>
      <c r="BX213" s="505" t="s">
        <v>6</v>
      </c>
      <c r="BY213" s="498"/>
      <c r="BZ213" s="114"/>
      <c r="CA213" s="92"/>
      <c r="CB213" s="133">
        <v>6</v>
      </c>
      <c r="CC213" s="143" t="s">
        <v>1232</v>
      </c>
      <c r="CD213" s="145">
        <v>7</v>
      </c>
      <c r="CE213" s="97"/>
      <c r="CF213" s="133" t="s">
        <v>6</v>
      </c>
      <c r="CG213" s="143" t="s">
        <v>1309</v>
      </c>
      <c r="CH213" s="91">
        <v>4.5</v>
      </c>
      <c r="CI213" s="92"/>
      <c r="CJ213" s="91">
        <v>7</v>
      </c>
      <c r="CK213" s="92"/>
      <c r="CL213" s="150">
        <v>6.25</v>
      </c>
      <c r="CM213" s="92"/>
      <c r="CN213" s="150">
        <v>4.7</v>
      </c>
      <c r="CO213" s="92" t="s">
        <v>1634</v>
      </c>
      <c r="CP213" s="91">
        <v>6</v>
      </c>
      <c r="CQ213" s="92"/>
      <c r="CR213" s="133">
        <v>5.3</v>
      </c>
      <c r="CS213" s="64"/>
      <c r="CT213" s="114">
        <v>6.5</v>
      </c>
      <c r="CU213" s="92" t="s">
        <v>1491</v>
      </c>
      <c r="CV213" s="114">
        <v>6</v>
      </c>
      <c r="CW213" s="156"/>
      <c r="CX213" s="92">
        <v>5</v>
      </c>
      <c r="CY213" s="156"/>
      <c r="CZ213" s="46">
        <v>4</v>
      </c>
      <c r="DA213" s="45" t="s">
        <v>2216</v>
      </c>
      <c r="DB213" s="510" t="s">
        <v>2</v>
      </c>
      <c r="DC213" s="184">
        <f t="shared" ref="DC213:DC232" si="21">COUNT(D213:CZ213)</f>
        <v>38</v>
      </c>
    </row>
    <row r="214" spans="1:108" s="184" customFormat="1" ht="19" customHeight="1" x14ac:dyDescent="0.25">
      <c r="A214" s="205"/>
      <c r="B214" s="5">
        <v>167</v>
      </c>
      <c r="C214" s="6" t="s">
        <v>174</v>
      </c>
      <c r="D214" s="29">
        <v>4</v>
      </c>
      <c r="E214" s="27"/>
      <c r="F214" s="46" t="s">
        <v>2</v>
      </c>
      <c r="G214" s="46"/>
      <c r="H214" s="186">
        <v>6.5</v>
      </c>
      <c r="I214" s="125"/>
      <c r="J214" s="481">
        <v>5.6</v>
      </c>
      <c r="K214" s="482" t="s">
        <v>1941</v>
      </c>
      <c r="L214" s="60">
        <v>7.25</v>
      </c>
      <c r="M214" s="64" t="s">
        <v>354</v>
      </c>
      <c r="N214" s="145">
        <v>2.9</v>
      </c>
      <c r="O214" s="97"/>
      <c r="P214" s="213">
        <v>6.35</v>
      </c>
      <c r="Q214" s="125"/>
      <c r="R214" s="181">
        <v>0.39800000000000002</v>
      </c>
      <c r="S214" s="88" t="s">
        <v>1852</v>
      </c>
      <c r="T214" s="203">
        <v>5.75</v>
      </c>
      <c r="U214" s="188"/>
      <c r="V214" s="79">
        <v>6</v>
      </c>
      <c r="W214" s="80"/>
      <c r="X214" s="85">
        <v>4</v>
      </c>
      <c r="Y214" s="88"/>
      <c r="Z214" s="91">
        <v>4</v>
      </c>
      <c r="AA214" s="92"/>
      <c r="AB214" s="133">
        <v>6</v>
      </c>
      <c r="AC214" s="92"/>
      <c r="AD214" s="96">
        <v>6.25</v>
      </c>
      <c r="AE214" s="92"/>
      <c r="AF214" s="46">
        <v>7</v>
      </c>
      <c r="AG214" s="45"/>
      <c r="AH214" s="91">
        <v>6</v>
      </c>
      <c r="AI214" s="92"/>
      <c r="AJ214" s="133">
        <v>6.5</v>
      </c>
      <c r="AK214" s="102" t="s">
        <v>668</v>
      </c>
      <c r="AL214" s="91">
        <v>6</v>
      </c>
      <c r="AM214" s="92"/>
      <c r="AN214" s="481">
        <v>5</v>
      </c>
      <c r="AO214" s="498"/>
      <c r="AP214" s="200">
        <v>5.5</v>
      </c>
      <c r="AQ214" s="92"/>
      <c r="AR214" s="481">
        <v>6</v>
      </c>
      <c r="AS214" s="498" t="s">
        <v>2032</v>
      </c>
      <c r="AT214" s="481">
        <v>6.25</v>
      </c>
      <c r="AU214" s="498" t="s">
        <v>2059</v>
      </c>
      <c r="AV214" s="115">
        <v>6</v>
      </c>
      <c r="AW214" s="92"/>
      <c r="AX214" s="168">
        <v>6.875</v>
      </c>
      <c r="AY214" s="64"/>
      <c r="AZ214" s="91">
        <v>7</v>
      </c>
      <c r="BA214" s="64"/>
      <c r="BB214" s="119">
        <v>4.2249999999999996</v>
      </c>
      <c r="BC214" s="92"/>
      <c r="BD214" s="294"/>
      <c r="BE214" s="125"/>
      <c r="BF214" s="130">
        <v>5.5</v>
      </c>
      <c r="BG214" s="92"/>
      <c r="BH214" s="114">
        <v>6.85</v>
      </c>
      <c r="BI214" s="64" t="s">
        <v>931</v>
      </c>
      <c r="BJ214" s="91" t="s">
        <v>2</v>
      </c>
      <c r="BK214" s="91"/>
      <c r="BL214" s="91">
        <v>6.875</v>
      </c>
      <c r="BM214" s="92" t="s">
        <v>1002</v>
      </c>
      <c r="BN214" s="481">
        <v>5.125</v>
      </c>
      <c r="BO214" s="498"/>
      <c r="BP214" s="136">
        <v>4</v>
      </c>
      <c r="BQ214" s="201"/>
      <c r="BR214" s="150">
        <v>4.75</v>
      </c>
      <c r="BS214" s="92"/>
      <c r="BT214" s="91">
        <v>5</v>
      </c>
      <c r="BU214" s="92"/>
      <c r="BV214" s="144">
        <v>5.75</v>
      </c>
      <c r="BW214" s="92"/>
      <c r="BX214" s="505">
        <v>4.5</v>
      </c>
      <c r="BY214" s="498"/>
      <c r="BZ214" s="114"/>
      <c r="CA214" s="92"/>
      <c r="CB214" s="133">
        <v>6</v>
      </c>
      <c r="CC214" s="143" t="s">
        <v>1233</v>
      </c>
      <c r="CD214" s="145">
        <v>7</v>
      </c>
      <c r="CE214" s="97"/>
      <c r="CF214" s="133">
        <v>6</v>
      </c>
      <c r="CG214" s="143"/>
      <c r="CH214" s="91">
        <v>4.5</v>
      </c>
      <c r="CI214" s="92"/>
      <c r="CJ214" s="91">
        <v>7</v>
      </c>
      <c r="CK214" s="92"/>
      <c r="CL214" s="150">
        <v>6.25</v>
      </c>
      <c r="CM214" s="156" t="s">
        <v>1455</v>
      </c>
      <c r="CN214" s="150">
        <v>4.7</v>
      </c>
      <c r="CO214" s="92" t="s">
        <v>1634</v>
      </c>
      <c r="CP214" s="91">
        <v>6</v>
      </c>
      <c r="CQ214" s="92"/>
      <c r="CR214" s="133">
        <v>5.3</v>
      </c>
      <c r="CS214" s="64"/>
      <c r="CT214" s="114">
        <v>6.5</v>
      </c>
      <c r="CU214" s="92" t="s">
        <v>1491</v>
      </c>
      <c r="CV214" s="154">
        <v>6</v>
      </c>
      <c r="CW214" s="92" t="s">
        <v>2265</v>
      </c>
      <c r="CX214" s="92">
        <v>5</v>
      </c>
      <c r="CY214" s="92" t="s">
        <v>2307</v>
      </c>
      <c r="CZ214" s="46">
        <v>4</v>
      </c>
      <c r="DA214" s="45" t="s">
        <v>2244</v>
      </c>
      <c r="DB214" s="510" t="s">
        <v>2</v>
      </c>
      <c r="DC214" s="184">
        <f t="shared" si="21"/>
        <v>47</v>
      </c>
    </row>
    <row r="215" spans="1:108" s="184" customFormat="1" ht="19" customHeight="1" x14ac:dyDescent="0.25">
      <c r="A215" s="205">
        <v>811</v>
      </c>
      <c r="B215" s="5">
        <v>168</v>
      </c>
      <c r="C215" s="12" t="s">
        <v>175</v>
      </c>
      <c r="D215" s="39" t="s">
        <v>6</v>
      </c>
      <c r="E215" s="40" t="s">
        <v>276</v>
      </c>
      <c r="F215" s="145" t="s">
        <v>2</v>
      </c>
      <c r="G215" s="145"/>
      <c r="H215" s="133">
        <v>6.5</v>
      </c>
      <c r="I215" s="64" t="s">
        <v>1681</v>
      </c>
      <c r="J215" s="481" t="s">
        <v>6</v>
      </c>
      <c r="K215" s="482" t="s">
        <v>1942</v>
      </c>
      <c r="L215" s="60" t="s">
        <v>6</v>
      </c>
      <c r="M215" s="64" t="s">
        <v>355</v>
      </c>
      <c r="N215" s="145" t="s">
        <v>6</v>
      </c>
      <c r="O215" s="97" t="s">
        <v>1961</v>
      </c>
      <c r="P215" s="207">
        <v>6.35</v>
      </c>
      <c r="Q215" s="64"/>
      <c r="R215" s="270">
        <v>0.39800000000000002</v>
      </c>
      <c r="S215" s="88" t="s">
        <v>1852</v>
      </c>
      <c r="T215" s="203">
        <v>5.75</v>
      </c>
      <c r="U215" s="188"/>
      <c r="V215" s="79">
        <v>6</v>
      </c>
      <c r="W215" s="80" t="s">
        <v>461</v>
      </c>
      <c r="X215" s="91" t="s">
        <v>6</v>
      </c>
      <c r="Y215" s="92" t="s">
        <v>499</v>
      </c>
      <c r="Z215" s="91">
        <v>4</v>
      </c>
      <c r="AA215" s="92"/>
      <c r="AB215" s="133" t="s">
        <v>6</v>
      </c>
      <c r="AC215" s="92" t="s">
        <v>566</v>
      </c>
      <c r="AD215" s="96" t="s">
        <v>6</v>
      </c>
      <c r="AE215" s="92"/>
      <c r="AF215" s="46" t="s">
        <v>6</v>
      </c>
      <c r="AG215" s="45" t="s">
        <v>607</v>
      </c>
      <c r="AH215" s="133">
        <v>6</v>
      </c>
      <c r="AI215" s="92" t="s">
        <v>657</v>
      </c>
      <c r="AJ215" s="133">
        <v>6.5</v>
      </c>
      <c r="AK215" s="102" t="s">
        <v>668</v>
      </c>
      <c r="AL215" s="91" t="s">
        <v>6</v>
      </c>
      <c r="AM215" s="92" t="s">
        <v>746</v>
      </c>
      <c r="AN215" s="481">
        <v>5</v>
      </c>
      <c r="AO215" s="498"/>
      <c r="AP215" s="114" t="s">
        <v>6</v>
      </c>
      <c r="AQ215" s="80" t="s">
        <v>777</v>
      </c>
      <c r="AR215" s="481" t="s">
        <v>6</v>
      </c>
      <c r="AS215" s="498"/>
      <c r="AT215" s="481" t="s">
        <v>6</v>
      </c>
      <c r="AU215" s="498" t="s">
        <v>2060</v>
      </c>
      <c r="AV215" s="115" t="s">
        <v>6</v>
      </c>
      <c r="AW215" s="92" t="s">
        <v>820</v>
      </c>
      <c r="AX215" s="168" t="s">
        <v>6</v>
      </c>
      <c r="AY215" s="64" t="s">
        <v>1775</v>
      </c>
      <c r="AZ215" s="91">
        <v>7</v>
      </c>
      <c r="BA215" s="64" t="s">
        <v>2</v>
      </c>
      <c r="BB215" s="119" t="s">
        <v>6</v>
      </c>
      <c r="BC215" s="92" t="s">
        <v>499</v>
      </c>
      <c r="BD215" s="114" t="s">
        <v>2</v>
      </c>
      <c r="BE215" s="64"/>
      <c r="BF215" s="130">
        <v>5.5</v>
      </c>
      <c r="BG215" s="92"/>
      <c r="BH215" s="114" t="s">
        <v>6</v>
      </c>
      <c r="BI215" s="64" t="s">
        <v>940</v>
      </c>
      <c r="BJ215" s="91" t="s">
        <v>2</v>
      </c>
      <c r="BK215" s="91"/>
      <c r="BL215" s="91">
        <v>6.875</v>
      </c>
      <c r="BM215" s="92"/>
      <c r="BN215" s="481">
        <v>5.125</v>
      </c>
      <c r="BO215" s="498"/>
      <c r="BP215" s="136">
        <v>4</v>
      </c>
      <c r="BQ215" s="201"/>
      <c r="BR215" s="207">
        <v>4.75</v>
      </c>
      <c r="BS215" s="92" t="s">
        <v>2</v>
      </c>
      <c r="BT215" s="91" t="s">
        <v>6</v>
      </c>
      <c r="BU215" s="92" t="s">
        <v>1117</v>
      </c>
      <c r="BV215" s="144">
        <v>5.75</v>
      </c>
      <c r="BW215" s="92" t="s">
        <v>1176</v>
      </c>
      <c r="BX215" s="505" t="s">
        <v>6</v>
      </c>
      <c r="BY215" s="498" t="s">
        <v>2140</v>
      </c>
      <c r="BZ215" s="114" t="s">
        <v>2</v>
      </c>
      <c r="CA215" s="92"/>
      <c r="CB215" s="133">
        <v>6</v>
      </c>
      <c r="CC215" s="143" t="s">
        <v>1233</v>
      </c>
      <c r="CD215" s="145" t="s">
        <v>6</v>
      </c>
      <c r="CE215" s="97" t="s">
        <v>2157</v>
      </c>
      <c r="CF215" s="133" t="s">
        <v>6</v>
      </c>
      <c r="CG215" s="143" t="s">
        <v>1310</v>
      </c>
      <c r="CH215" s="91">
        <v>4.5</v>
      </c>
      <c r="CI215" s="92"/>
      <c r="CJ215" s="133">
        <v>7</v>
      </c>
      <c r="CK215" s="140" t="s">
        <v>1401</v>
      </c>
      <c r="CL215" s="150">
        <v>6.25</v>
      </c>
      <c r="CM215" s="92"/>
      <c r="CN215" s="150">
        <v>4.7</v>
      </c>
      <c r="CO215" s="92" t="s">
        <v>1634</v>
      </c>
      <c r="CP215" s="133" t="s">
        <v>6</v>
      </c>
      <c r="CQ215" s="92" t="s">
        <v>1479</v>
      </c>
      <c r="CR215" s="133" t="s">
        <v>6</v>
      </c>
      <c r="CS215" s="64" t="s">
        <v>499</v>
      </c>
      <c r="CT215" s="114">
        <v>6.5</v>
      </c>
      <c r="CU215" s="92" t="s">
        <v>1491</v>
      </c>
      <c r="CV215" s="154">
        <v>6</v>
      </c>
      <c r="CW215" s="92"/>
      <c r="CX215" s="92">
        <v>5</v>
      </c>
      <c r="CY215" s="92" t="s">
        <v>2308</v>
      </c>
      <c r="CZ215" s="46">
        <v>4</v>
      </c>
      <c r="DA215" s="45" t="s">
        <v>2245</v>
      </c>
      <c r="DB215" s="510" t="s">
        <v>2</v>
      </c>
      <c r="DC215" s="184">
        <f t="shared" si="21"/>
        <v>25</v>
      </c>
    </row>
    <row r="216" spans="1:108" s="184" customFormat="1" ht="19" customHeight="1" x14ac:dyDescent="0.25">
      <c r="A216" s="205">
        <v>488190</v>
      </c>
      <c r="B216" s="5">
        <v>169</v>
      </c>
      <c r="C216" s="6" t="s">
        <v>176</v>
      </c>
      <c r="D216" s="29" t="s">
        <v>6</v>
      </c>
      <c r="E216" s="27"/>
      <c r="F216" s="46"/>
      <c r="G216" s="46"/>
      <c r="H216" s="186">
        <v>6.5</v>
      </c>
      <c r="I216" s="64" t="s">
        <v>1682</v>
      </c>
      <c r="J216" s="481" t="s">
        <v>6</v>
      </c>
      <c r="K216" s="482"/>
      <c r="L216" s="60" t="s">
        <v>6</v>
      </c>
      <c r="M216" s="64"/>
      <c r="N216" s="145" t="s">
        <v>6</v>
      </c>
      <c r="O216" s="97"/>
      <c r="P216" s="213" t="s">
        <v>6</v>
      </c>
      <c r="Q216" s="125"/>
      <c r="R216" s="181">
        <v>0.39800000000000002</v>
      </c>
      <c r="S216" s="88" t="s">
        <v>1852</v>
      </c>
      <c r="T216" s="203">
        <v>5.75</v>
      </c>
      <c r="U216" s="188"/>
      <c r="V216" s="79">
        <v>6</v>
      </c>
      <c r="W216" s="80" t="s">
        <v>462</v>
      </c>
      <c r="X216" s="186" t="s">
        <v>6</v>
      </c>
      <c r="Y216" s="140" t="s">
        <v>500</v>
      </c>
      <c r="Z216" s="91">
        <v>4</v>
      </c>
      <c r="AA216" s="92" t="s">
        <v>543</v>
      </c>
      <c r="AB216" s="91" t="s">
        <v>6</v>
      </c>
      <c r="AC216" s="92"/>
      <c r="AD216" s="96" t="s">
        <v>6</v>
      </c>
      <c r="AE216" s="92"/>
      <c r="AF216" s="46" t="s">
        <v>6</v>
      </c>
      <c r="AG216" s="45"/>
      <c r="AH216" s="133">
        <v>6</v>
      </c>
      <c r="AI216" s="92"/>
      <c r="AJ216" s="133" t="s">
        <v>6</v>
      </c>
      <c r="AK216" s="102"/>
      <c r="AL216" s="91" t="s">
        <v>6</v>
      </c>
      <c r="AM216" s="92"/>
      <c r="AN216" s="481">
        <v>5</v>
      </c>
      <c r="AO216" s="498"/>
      <c r="AP216" s="114" t="s">
        <v>6</v>
      </c>
      <c r="AQ216" s="92"/>
      <c r="AR216" s="481" t="s">
        <v>6</v>
      </c>
      <c r="AS216" s="498"/>
      <c r="AT216" s="481" t="s">
        <v>6</v>
      </c>
      <c r="AU216" s="498"/>
      <c r="AV216" s="115" t="s">
        <v>6</v>
      </c>
      <c r="AW216" s="92" t="s">
        <v>820</v>
      </c>
      <c r="AX216" s="168" t="s">
        <v>6</v>
      </c>
      <c r="AY216" s="64"/>
      <c r="AZ216" s="91" t="s">
        <v>6</v>
      </c>
      <c r="BA216" s="64"/>
      <c r="BB216" s="119" t="s">
        <v>6</v>
      </c>
      <c r="BC216" s="92"/>
      <c r="BD216" s="294"/>
      <c r="BE216" s="125"/>
      <c r="BF216" s="130">
        <v>5.5</v>
      </c>
      <c r="BG216" s="92"/>
      <c r="BH216" s="114" t="s">
        <v>6</v>
      </c>
      <c r="BI216" s="64" t="s">
        <v>940</v>
      </c>
      <c r="BJ216" s="91" t="s">
        <v>2</v>
      </c>
      <c r="BK216" s="91"/>
      <c r="BL216" s="91">
        <v>6.875</v>
      </c>
      <c r="BM216" s="92" t="s">
        <v>1003</v>
      </c>
      <c r="BN216" s="481">
        <v>5.125</v>
      </c>
      <c r="BO216" s="498" t="s">
        <v>2105</v>
      </c>
      <c r="BP216" s="136" t="s">
        <v>6</v>
      </c>
      <c r="BQ216" s="201"/>
      <c r="BR216" s="150">
        <v>4.75</v>
      </c>
      <c r="BS216" s="92"/>
      <c r="BT216" s="91" t="s">
        <v>6</v>
      </c>
      <c r="BU216" s="92"/>
      <c r="BV216" s="144" t="s">
        <v>6</v>
      </c>
      <c r="BW216" s="92" t="s">
        <v>1177</v>
      </c>
      <c r="BX216" s="505" t="s">
        <v>6</v>
      </c>
      <c r="BY216" s="498"/>
      <c r="BZ216" s="114"/>
      <c r="CA216" s="92"/>
      <c r="CB216" s="133" t="s">
        <v>6</v>
      </c>
      <c r="CC216" s="143"/>
      <c r="CD216" s="145" t="s">
        <v>6</v>
      </c>
      <c r="CE216" s="97"/>
      <c r="CF216" s="133" t="s">
        <v>6</v>
      </c>
      <c r="CG216" s="143" t="s">
        <v>1311</v>
      </c>
      <c r="CH216" s="91">
        <v>4.5</v>
      </c>
      <c r="CI216" s="92"/>
      <c r="CJ216" s="91">
        <v>7</v>
      </c>
      <c r="CK216" s="140" t="s">
        <v>1402</v>
      </c>
      <c r="CL216" s="150" t="s">
        <v>6</v>
      </c>
      <c r="CM216" s="92"/>
      <c r="CN216" s="207">
        <v>4.7</v>
      </c>
      <c r="CO216" s="92" t="s">
        <v>1635</v>
      </c>
      <c r="CP216" s="133" t="s">
        <v>6</v>
      </c>
      <c r="CQ216" s="92"/>
      <c r="CR216" s="133" t="s">
        <v>6</v>
      </c>
      <c r="CS216" s="64"/>
      <c r="CT216" s="114">
        <v>6.5</v>
      </c>
      <c r="CU216" s="92" t="s">
        <v>1491</v>
      </c>
      <c r="CV216" s="154" t="s">
        <v>6</v>
      </c>
      <c r="CW216" s="92" t="s">
        <v>2266</v>
      </c>
      <c r="CX216" s="92" t="s">
        <v>6</v>
      </c>
      <c r="CY216" s="92" t="s">
        <v>2340</v>
      </c>
      <c r="CZ216" s="46" t="s">
        <v>6</v>
      </c>
      <c r="DA216" s="45" t="s">
        <v>2246</v>
      </c>
      <c r="DB216" s="510" t="s">
        <v>2</v>
      </c>
      <c r="DC216" s="184">
        <f t="shared" si="21"/>
        <v>15</v>
      </c>
    </row>
    <row r="217" spans="1:108" s="184" customFormat="1" ht="19" customHeight="1" x14ac:dyDescent="0.25">
      <c r="A217" s="205"/>
      <c r="B217" s="5">
        <v>170</v>
      </c>
      <c r="C217" s="12" t="s">
        <v>177</v>
      </c>
      <c r="D217" s="39" t="s">
        <v>6</v>
      </c>
      <c r="E217" s="40"/>
      <c r="F217" s="145" t="s">
        <v>2</v>
      </c>
      <c r="G217" s="145"/>
      <c r="H217" s="133">
        <v>6.5</v>
      </c>
      <c r="I217" s="64" t="s">
        <v>1683</v>
      </c>
      <c r="J217" s="481" t="s">
        <v>6</v>
      </c>
      <c r="K217" s="482"/>
      <c r="L217" s="60" t="s">
        <v>6</v>
      </c>
      <c r="M217" s="64"/>
      <c r="N217" s="145" t="s">
        <v>6</v>
      </c>
      <c r="O217" s="97"/>
      <c r="P217" s="213" t="s">
        <v>6</v>
      </c>
      <c r="Q217" s="64" t="s">
        <v>410</v>
      </c>
      <c r="R217" s="270">
        <v>0.39800000000000002</v>
      </c>
      <c r="S217" s="88" t="s">
        <v>1852</v>
      </c>
      <c r="T217" s="203">
        <v>5.75</v>
      </c>
      <c r="U217" s="188"/>
      <c r="V217" s="79">
        <v>6</v>
      </c>
      <c r="W217" s="80" t="s">
        <v>463</v>
      </c>
      <c r="X217" s="133" t="s">
        <v>6</v>
      </c>
      <c r="Y217" s="140" t="s">
        <v>501</v>
      </c>
      <c r="Z217" s="133" t="s">
        <v>6</v>
      </c>
      <c r="AA217" s="92" t="s">
        <v>544</v>
      </c>
      <c r="AB217" s="91" t="s">
        <v>6</v>
      </c>
      <c r="AC217" s="92"/>
      <c r="AD217" s="96" t="s">
        <v>6</v>
      </c>
      <c r="AE217" s="92"/>
      <c r="AF217" s="46" t="s">
        <v>6</v>
      </c>
      <c r="AG217" s="45"/>
      <c r="AH217" s="133" t="s">
        <v>6</v>
      </c>
      <c r="AI217" s="129" t="s">
        <v>658</v>
      </c>
      <c r="AJ217" s="133" t="s">
        <v>6</v>
      </c>
      <c r="AK217" s="102" t="s">
        <v>690</v>
      </c>
      <c r="AL217" s="91" t="s">
        <v>6</v>
      </c>
      <c r="AM217" s="92"/>
      <c r="AN217" s="481" t="s">
        <v>6</v>
      </c>
      <c r="AO217" s="498"/>
      <c r="AP217" s="114" t="s">
        <v>6</v>
      </c>
      <c r="AQ217" s="92"/>
      <c r="AR217" s="481" t="s">
        <v>6</v>
      </c>
      <c r="AS217" s="498"/>
      <c r="AT217" s="481" t="s">
        <v>6</v>
      </c>
      <c r="AU217" s="498"/>
      <c r="AV217" s="115" t="s">
        <v>6</v>
      </c>
      <c r="AW217" s="92" t="s">
        <v>821</v>
      </c>
      <c r="AX217" s="168" t="s">
        <v>6</v>
      </c>
      <c r="AY217" s="64"/>
      <c r="AZ217" s="79">
        <v>7</v>
      </c>
      <c r="BA217" s="64"/>
      <c r="BB217" s="119" t="s">
        <v>6</v>
      </c>
      <c r="BC217" s="92"/>
      <c r="BD217" s="114"/>
      <c r="BE217" s="64"/>
      <c r="BF217" s="130" t="s">
        <v>6</v>
      </c>
      <c r="BG217" s="92" t="s">
        <v>918</v>
      </c>
      <c r="BH217" s="114" t="s">
        <v>6</v>
      </c>
      <c r="BI217" s="64" t="s">
        <v>940</v>
      </c>
      <c r="BJ217" s="91" t="s">
        <v>2</v>
      </c>
      <c r="BK217" s="91"/>
      <c r="BL217" s="91" t="s">
        <v>6</v>
      </c>
      <c r="BM217" s="92"/>
      <c r="BN217" s="481">
        <v>5.125</v>
      </c>
      <c r="BO217" s="498"/>
      <c r="BP217" s="136" t="s">
        <v>6</v>
      </c>
      <c r="BQ217" s="201"/>
      <c r="BR217" s="150">
        <v>4.75</v>
      </c>
      <c r="BS217" s="92"/>
      <c r="BT217" s="91" t="s">
        <v>6</v>
      </c>
      <c r="BU217" s="92"/>
      <c r="BV217" s="133" t="s">
        <v>6</v>
      </c>
      <c r="BW217" s="92"/>
      <c r="BX217" s="505" t="s">
        <v>6</v>
      </c>
      <c r="BY217" s="498"/>
      <c r="BZ217" s="114"/>
      <c r="CA217" s="92"/>
      <c r="CB217" s="133" t="s">
        <v>6</v>
      </c>
      <c r="CC217" s="143"/>
      <c r="CD217" s="145" t="s">
        <v>6</v>
      </c>
      <c r="CE217" s="97" t="s">
        <v>2158</v>
      </c>
      <c r="CF217" s="133" t="s">
        <v>6</v>
      </c>
      <c r="CG217" s="143" t="s">
        <v>1311</v>
      </c>
      <c r="CH217" s="91">
        <v>4.5</v>
      </c>
      <c r="CI217" s="92"/>
      <c r="CJ217" s="91">
        <v>7</v>
      </c>
      <c r="CK217" s="140" t="s">
        <v>1403</v>
      </c>
      <c r="CL217" s="150" t="s">
        <v>6</v>
      </c>
      <c r="CM217" s="92" t="s">
        <v>1456</v>
      </c>
      <c r="CN217" s="150">
        <v>4.7</v>
      </c>
      <c r="CO217" s="92"/>
      <c r="CP217" s="133" t="s">
        <v>6</v>
      </c>
      <c r="CQ217" s="92" t="s">
        <v>1479</v>
      </c>
      <c r="CR217" s="133" t="s">
        <v>6</v>
      </c>
      <c r="CS217" s="64"/>
      <c r="CT217" s="114" t="s">
        <v>6</v>
      </c>
      <c r="CU217" s="92" t="s">
        <v>1491</v>
      </c>
      <c r="CV217" s="154" t="s">
        <v>6</v>
      </c>
      <c r="CW217" s="92" t="s">
        <v>2267</v>
      </c>
      <c r="CX217" s="92" t="s">
        <v>6</v>
      </c>
      <c r="CY217" s="92" t="s">
        <v>2309</v>
      </c>
      <c r="CZ217" s="46">
        <v>4</v>
      </c>
      <c r="DA217" s="45" t="s">
        <v>2247</v>
      </c>
      <c r="DB217" s="510" t="s">
        <v>2</v>
      </c>
      <c r="DC217" s="184">
        <f t="shared" si="21"/>
        <v>11</v>
      </c>
    </row>
    <row r="218" spans="1:108" s="184" customFormat="1" ht="19" customHeight="1" x14ac:dyDescent="0.25">
      <c r="A218" s="205"/>
      <c r="B218" s="5">
        <v>171</v>
      </c>
      <c r="C218" s="12" t="s">
        <v>178</v>
      </c>
      <c r="D218" s="39" t="s">
        <v>6</v>
      </c>
      <c r="E218" s="40"/>
      <c r="F218" s="145"/>
      <c r="G218" s="145"/>
      <c r="H218" s="133">
        <v>6.5</v>
      </c>
      <c r="I218" s="64" t="s">
        <v>1683</v>
      </c>
      <c r="J218" s="481" t="s">
        <v>6</v>
      </c>
      <c r="K218" s="482"/>
      <c r="L218" s="60" t="s">
        <v>6</v>
      </c>
      <c r="M218" s="64"/>
      <c r="N218" s="145" t="s">
        <v>6</v>
      </c>
      <c r="O218" s="97"/>
      <c r="P218" s="213" t="s">
        <v>6</v>
      </c>
      <c r="Q218" s="64" t="s">
        <v>410</v>
      </c>
      <c r="R218" s="270">
        <v>0.39800000000000002</v>
      </c>
      <c r="S218" s="88" t="s">
        <v>1852</v>
      </c>
      <c r="T218" s="203">
        <v>5.75</v>
      </c>
      <c r="U218" s="188"/>
      <c r="V218" s="79">
        <v>6</v>
      </c>
      <c r="W218" s="80"/>
      <c r="X218" s="91" t="s">
        <v>6</v>
      </c>
      <c r="Y218" s="88" t="s">
        <v>502</v>
      </c>
      <c r="Z218" s="91">
        <v>4</v>
      </c>
      <c r="AA218" s="92"/>
      <c r="AB218" s="91" t="s">
        <v>6</v>
      </c>
      <c r="AC218" s="92"/>
      <c r="AD218" s="96" t="s">
        <v>6</v>
      </c>
      <c r="AE218" s="92"/>
      <c r="AF218" s="46" t="s">
        <v>6</v>
      </c>
      <c r="AG218" s="45"/>
      <c r="AH218" s="133">
        <v>6</v>
      </c>
      <c r="AI218" s="92"/>
      <c r="AJ218" s="133">
        <v>6.5</v>
      </c>
      <c r="AK218" s="102" t="s">
        <v>668</v>
      </c>
      <c r="AL218" s="91" t="s">
        <v>6</v>
      </c>
      <c r="AM218" s="92"/>
      <c r="AN218" s="481">
        <v>5</v>
      </c>
      <c r="AO218" s="498"/>
      <c r="AP218" s="114" t="s">
        <v>6</v>
      </c>
      <c r="AQ218" s="92"/>
      <c r="AR218" s="481" t="s">
        <v>6</v>
      </c>
      <c r="AS218" s="498"/>
      <c r="AT218" s="481" t="s">
        <v>6</v>
      </c>
      <c r="AU218" s="498"/>
      <c r="AV218" s="115" t="s">
        <v>6</v>
      </c>
      <c r="AW218" s="92" t="s">
        <v>822</v>
      </c>
      <c r="AX218" s="168" t="s">
        <v>6</v>
      </c>
      <c r="AY218" s="64"/>
      <c r="AZ218" s="79">
        <v>7</v>
      </c>
      <c r="BA218" s="64"/>
      <c r="BB218" s="119" t="s">
        <v>6</v>
      </c>
      <c r="BC218" s="92"/>
      <c r="BD218" s="114"/>
      <c r="BE218" s="64"/>
      <c r="BF218" s="130" t="s">
        <v>6</v>
      </c>
      <c r="BG218" s="92" t="s">
        <v>919</v>
      </c>
      <c r="BH218" s="114" t="s">
        <v>6</v>
      </c>
      <c r="BI218" s="64" t="s">
        <v>940</v>
      </c>
      <c r="BJ218" s="91" t="s">
        <v>2</v>
      </c>
      <c r="BK218" s="91"/>
      <c r="BL218" s="91">
        <v>6.875</v>
      </c>
      <c r="BM218" s="92"/>
      <c r="BN218" s="481">
        <v>5.125</v>
      </c>
      <c r="BO218" s="498"/>
      <c r="BP218" s="220">
        <v>4</v>
      </c>
      <c r="BQ218" s="201"/>
      <c r="BR218" s="150">
        <v>4.75</v>
      </c>
      <c r="BS218" s="92"/>
      <c r="BT218" s="91" t="s">
        <v>6</v>
      </c>
      <c r="BU218" s="92"/>
      <c r="BV218" s="144">
        <v>5.75</v>
      </c>
      <c r="BW218" s="92"/>
      <c r="BX218" s="505" t="s">
        <v>6</v>
      </c>
      <c r="BY218" s="498"/>
      <c r="BZ218" s="114"/>
      <c r="CA218" s="92"/>
      <c r="CB218" s="133">
        <v>6</v>
      </c>
      <c r="CC218" s="143" t="s">
        <v>1234</v>
      </c>
      <c r="CD218" s="145" t="s">
        <v>6</v>
      </c>
      <c r="CE218" s="97"/>
      <c r="CF218" s="133" t="s">
        <v>6</v>
      </c>
      <c r="CG218" s="143" t="s">
        <v>1311</v>
      </c>
      <c r="CH218" s="91">
        <v>4.5</v>
      </c>
      <c r="CI218" s="92"/>
      <c r="CJ218" s="91">
        <v>7</v>
      </c>
      <c r="CK218" s="92"/>
      <c r="CL218" s="150" t="s">
        <v>6</v>
      </c>
      <c r="CM218" s="92" t="s">
        <v>1456</v>
      </c>
      <c r="CN218" s="150">
        <v>4.7</v>
      </c>
      <c r="CO218" s="92"/>
      <c r="CP218" s="91" t="s">
        <v>6</v>
      </c>
      <c r="CQ218" s="92"/>
      <c r="CR218" s="133" t="s">
        <v>6</v>
      </c>
      <c r="CS218" s="64"/>
      <c r="CT218" s="114">
        <v>6.5</v>
      </c>
      <c r="CU218" s="92" t="s">
        <v>1491</v>
      </c>
      <c r="CV218" s="154" t="s">
        <v>6</v>
      </c>
      <c r="CW218" s="92" t="s">
        <v>2269</v>
      </c>
      <c r="CX218" s="92">
        <v>5</v>
      </c>
      <c r="CY218" s="92"/>
      <c r="CZ218" s="46">
        <v>4</v>
      </c>
      <c r="DA218" s="45" t="s">
        <v>2247</v>
      </c>
      <c r="DB218" s="510" t="s">
        <v>2</v>
      </c>
      <c r="DC218" s="184">
        <f t="shared" si="21"/>
        <v>21</v>
      </c>
    </row>
    <row r="219" spans="1:108" s="184" customFormat="1" ht="19" customHeight="1" x14ac:dyDescent="0.25">
      <c r="A219" s="205">
        <v>336611</v>
      </c>
      <c r="B219" s="5">
        <v>172</v>
      </c>
      <c r="C219" s="6" t="s">
        <v>179</v>
      </c>
      <c r="D219" s="29" t="s">
        <v>6</v>
      </c>
      <c r="E219" s="27"/>
      <c r="F219" s="46"/>
      <c r="G219" s="46"/>
      <c r="H219" s="186">
        <v>6.5</v>
      </c>
      <c r="I219" s="125" t="s">
        <v>1683</v>
      </c>
      <c r="J219" s="481" t="s">
        <v>196</v>
      </c>
      <c r="K219" s="482"/>
      <c r="L219" s="60" t="s">
        <v>6</v>
      </c>
      <c r="M219" s="64"/>
      <c r="N219" s="145" t="s">
        <v>6</v>
      </c>
      <c r="O219" s="97"/>
      <c r="P219" s="213" t="s">
        <v>6</v>
      </c>
      <c r="Q219" s="64" t="s">
        <v>410</v>
      </c>
      <c r="R219" s="181">
        <v>0.39800000000000002</v>
      </c>
      <c r="S219" s="88" t="s">
        <v>1852</v>
      </c>
      <c r="T219" s="203">
        <v>5.75</v>
      </c>
      <c r="U219" s="188"/>
      <c r="V219" s="79">
        <v>6</v>
      </c>
      <c r="W219" s="80" t="s">
        <v>463</v>
      </c>
      <c r="X219" s="85" t="s">
        <v>6</v>
      </c>
      <c r="Y219" s="88" t="s">
        <v>502</v>
      </c>
      <c r="Z219" s="91">
        <v>4</v>
      </c>
      <c r="AA219" s="92"/>
      <c r="AB219" s="91" t="s">
        <v>6</v>
      </c>
      <c r="AC219" s="92"/>
      <c r="AD219" s="96" t="s">
        <v>6</v>
      </c>
      <c r="AE219" s="92"/>
      <c r="AF219" s="46" t="s">
        <v>6</v>
      </c>
      <c r="AG219" s="45"/>
      <c r="AH219" s="133">
        <v>6</v>
      </c>
      <c r="AI219" s="92"/>
      <c r="AJ219" s="212">
        <v>6.5</v>
      </c>
      <c r="AK219" s="102" t="s">
        <v>691</v>
      </c>
      <c r="AL219" s="91" t="s">
        <v>6</v>
      </c>
      <c r="AM219" s="92"/>
      <c r="AN219" s="481" t="s">
        <v>6</v>
      </c>
      <c r="AO219" s="498"/>
      <c r="AP219" s="114" t="s">
        <v>6</v>
      </c>
      <c r="AQ219" s="92"/>
      <c r="AR219" s="481" t="s">
        <v>6</v>
      </c>
      <c r="AS219" s="498"/>
      <c r="AT219" s="481" t="s">
        <v>6</v>
      </c>
      <c r="AU219" s="498"/>
      <c r="AV219" s="115" t="s">
        <v>6</v>
      </c>
      <c r="AW219" s="92"/>
      <c r="AX219" s="168" t="s">
        <v>6</v>
      </c>
      <c r="AY219" s="64"/>
      <c r="AZ219" s="91" t="s">
        <v>6</v>
      </c>
      <c r="BA219" s="64"/>
      <c r="BB219" s="119" t="s">
        <v>6</v>
      </c>
      <c r="BC219" s="92"/>
      <c r="BD219" s="294"/>
      <c r="BE219" s="125"/>
      <c r="BF219" s="130">
        <v>5.5</v>
      </c>
      <c r="BG219" s="92"/>
      <c r="BH219" s="114" t="s">
        <v>6</v>
      </c>
      <c r="BI219" s="64" t="s">
        <v>940</v>
      </c>
      <c r="BJ219" s="91" t="s">
        <v>2</v>
      </c>
      <c r="BK219" s="91"/>
      <c r="BL219" s="91" t="s">
        <v>6</v>
      </c>
      <c r="BM219" s="92" t="s">
        <v>2</v>
      </c>
      <c r="BN219" s="481">
        <v>5.125</v>
      </c>
      <c r="BO219" s="498"/>
      <c r="BP219" s="136" t="s">
        <v>6</v>
      </c>
      <c r="BQ219" s="201"/>
      <c r="BR219" s="91" t="s">
        <v>6</v>
      </c>
      <c r="BS219" s="92"/>
      <c r="BT219" s="91" t="s">
        <v>6</v>
      </c>
      <c r="BU219" s="92"/>
      <c r="BV219" s="133" t="s">
        <v>6</v>
      </c>
      <c r="BW219" s="92"/>
      <c r="BX219" s="505" t="s">
        <v>6</v>
      </c>
      <c r="BY219" s="498"/>
      <c r="BZ219" s="114"/>
      <c r="CA219" s="92"/>
      <c r="CB219" s="133">
        <v>6</v>
      </c>
      <c r="CC219" s="143" t="s">
        <v>1235</v>
      </c>
      <c r="CD219" s="145" t="s">
        <v>6</v>
      </c>
      <c r="CE219" s="97"/>
      <c r="CF219" s="133" t="s">
        <v>6</v>
      </c>
      <c r="CG219" s="143" t="s">
        <v>1311</v>
      </c>
      <c r="CH219" s="91">
        <v>4.5</v>
      </c>
      <c r="CI219" s="92"/>
      <c r="CJ219" s="91">
        <v>7</v>
      </c>
      <c r="CK219" s="92"/>
      <c r="CL219" s="150" t="s">
        <v>6</v>
      </c>
      <c r="CM219" s="92"/>
      <c r="CN219" s="150">
        <v>4.7</v>
      </c>
      <c r="CO219" s="92"/>
      <c r="CP219" s="91" t="s">
        <v>6</v>
      </c>
      <c r="CQ219" s="92"/>
      <c r="CR219" s="133" t="s">
        <v>6</v>
      </c>
      <c r="CS219" s="64"/>
      <c r="CT219" s="114" t="s">
        <v>6</v>
      </c>
      <c r="CU219" s="92" t="s">
        <v>1518</v>
      </c>
      <c r="CV219" s="154" t="s">
        <v>6</v>
      </c>
      <c r="CW219" s="92" t="s">
        <v>2268</v>
      </c>
      <c r="CX219" s="92">
        <v>5</v>
      </c>
      <c r="CY219" s="92"/>
      <c r="CZ219" s="46">
        <v>4</v>
      </c>
      <c r="DA219" s="45" t="s">
        <v>2247</v>
      </c>
      <c r="DB219" s="510" t="s">
        <v>2</v>
      </c>
      <c r="DC219" s="184">
        <f t="shared" si="21"/>
        <v>15</v>
      </c>
    </row>
    <row r="220" spans="1:108" s="184" customFormat="1" ht="19" customHeight="1" x14ac:dyDescent="0.25">
      <c r="A220" s="205">
        <v>488210</v>
      </c>
      <c r="B220" s="5">
        <v>173</v>
      </c>
      <c r="C220" s="12" t="s">
        <v>180</v>
      </c>
      <c r="D220" s="39" t="s">
        <v>6</v>
      </c>
      <c r="E220" s="40"/>
      <c r="F220" s="145" t="s">
        <v>2</v>
      </c>
      <c r="G220" s="145"/>
      <c r="H220" s="133">
        <v>6.5</v>
      </c>
      <c r="I220" s="64" t="s">
        <v>1684</v>
      </c>
      <c r="J220" s="481" t="s">
        <v>6</v>
      </c>
      <c r="K220" s="482"/>
      <c r="L220" s="60" t="s">
        <v>6</v>
      </c>
      <c r="M220" s="64"/>
      <c r="N220" s="145" t="s">
        <v>6</v>
      </c>
      <c r="O220" s="97"/>
      <c r="P220" s="207">
        <v>6.35</v>
      </c>
      <c r="Q220" s="64"/>
      <c r="R220" s="270">
        <v>0.39800000000000002</v>
      </c>
      <c r="S220" s="88" t="s">
        <v>1852</v>
      </c>
      <c r="T220" s="203" t="s">
        <v>6</v>
      </c>
      <c r="U220" s="188" t="s">
        <v>1843</v>
      </c>
      <c r="V220" s="79">
        <v>6</v>
      </c>
      <c r="W220" s="80" t="s">
        <v>463</v>
      </c>
      <c r="X220" s="91" t="s">
        <v>6</v>
      </c>
      <c r="Y220" s="88" t="s">
        <v>502</v>
      </c>
      <c r="Z220" s="91">
        <v>4</v>
      </c>
      <c r="AA220" s="92"/>
      <c r="AB220" s="91" t="s">
        <v>6</v>
      </c>
      <c r="AC220" s="92" t="s">
        <v>2</v>
      </c>
      <c r="AD220" s="96" t="s">
        <v>6</v>
      </c>
      <c r="AE220" s="92"/>
      <c r="AF220" s="46" t="s">
        <v>6</v>
      </c>
      <c r="AG220" s="45"/>
      <c r="AH220" s="133">
        <v>6</v>
      </c>
      <c r="AI220" s="92"/>
      <c r="AJ220" s="133" t="s">
        <v>6</v>
      </c>
      <c r="AK220" s="102"/>
      <c r="AL220" s="91" t="s">
        <v>6</v>
      </c>
      <c r="AM220" s="92"/>
      <c r="AN220" s="481">
        <v>5</v>
      </c>
      <c r="AO220" s="498"/>
      <c r="AP220" s="114" t="s">
        <v>6</v>
      </c>
      <c r="AQ220" s="92"/>
      <c r="AR220" s="481" t="s">
        <v>6</v>
      </c>
      <c r="AS220" s="498"/>
      <c r="AT220" s="481" t="s">
        <v>6</v>
      </c>
      <c r="AU220" s="498"/>
      <c r="AV220" s="115" t="s">
        <v>6</v>
      </c>
      <c r="AW220" s="92" t="s">
        <v>822</v>
      </c>
      <c r="AX220" s="168" t="s">
        <v>6</v>
      </c>
      <c r="AY220" s="64"/>
      <c r="AZ220" s="91" t="s">
        <v>6</v>
      </c>
      <c r="BA220" s="218" t="s">
        <v>1721</v>
      </c>
      <c r="BB220" s="119" t="s">
        <v>6</v>
      </c>
      <c r="BC220" s="92"/>
      <c r="BD220" s="114" t="s">
        <v>2</v>
      </c>
      <c r="BE220" s="64"/>
      <c r="BF220" s="130" t="s">
        <v>6</v>
      </c>
      <c r="BG220" s="92"/>
      <c r="BH220" s="114" t="s">
        <v>6</v>
      </c>
      <c r="BI220" s="64" t="s">
        <v>940</v>
      </c>
      <c r="BJ220" s="91" t="s">
        <v>2</v>
      </c>
      <c r="BK220" s="91"/>
      <c r="BL220" s="91">
        <v>6.875</v>
      </c>
      <c r="BM220" s="92"/>
      <c r="BN220" s="481">
        <v>5.125</v>
      </c>
      <c r="BO220" s="498"/>
      <c r="BP220" s="136" t="s">
        <v>6</v>
      </c>
      <c r="BQ220" s="201"/>
      <c r="BR220" s="150">
        <v>4.75</v>
      </c>
      <c r="BS220" s="92"/>
      <c r="BT220" s="91" t="s">
        <v>6</v>
      </c>
      <c r="BU220" s="92"/>
      <c r="BV220" s="133" t="s">
        <v>6</v>
      </c>
      <c r="BW220" s="92" t="s">
        <v>1178</v>
      </c>
      <c r="BX220" s="505" t="s">
        <v>6</v>
      </c>
      <c r="BY220" s="498"/>
      <c r="BZ220" s="114"/>
      <c r="CA220" s="92"/>
      <c r="CB220" s="133" t="s">
        <v>6</v>
      </c>
      <c r="CC220" s="143" t="s">
        <v>1236</v>
      </c>
      <c r="CD220" s="145" t="s">
        <v>6</v>
      </c>
      <c r="CE220" s="97" t="s">
        <v>2157</v>
      </c>
      <c r="CF220" s="133" t="s">
        <v>6</v>
      </c>
      <c r="CG220" s="143" t="s">
        <v>1312</v>
      </c>
      <c r="CH220" s="91">
        <v>4.5</v>
      </c>
      <c r="CI220" s="147"/>
      <c r="CJ220" s="91" t="s">
        <v>6</v>
      </c>
      <c r="CK220" s="92"/>
      <c r="CL220" s="150" t="s">
        <v>6</v>
      </c>
      <c r="CM220" s="92"/>
      <c r="CN220" s="150">
        <v>4.7</v>
      </c>
      <c r="CO220" s="92"/>
      <c r="CP220" s="91" t="s">
        <v>6</v>
      </c>
      <c r="CQ220" s="92"/>
      <c r="CR220" s="133" t="s">
        <v>6</v>
      </c>
      <c r="CS220" s="64" t="s">
        <v>1598</v>
      </c>
      <c r="CT220" s="114" t="s">
        <v>6</v>
      </c>
      <c r="CU220" s="92" t="s">
        <v>1519</v>
      </c>
      <c r="CV220" s="154" t="s">
        <v>6</v>
      </c>
      <c r="CW220" s="92" t="s">
        <v>2270</v>
      </c>
      <c r="CX220" s="92" t="s">
        <v>6</v>
      </c>
      <c r="CY220" s="92"/>
      <c r="CZ220" s="46" t="s">
        <v>6</v>
      </c>
      <c r="DA220" s="45" t="s">
        <v>2249</v>
      </c>
      <c r="DB220" s="510" t="s">
        <v>2</v>
      </c>
      <c r="DC220" s="184">
        <f t="shared" si="21"/>
        <v>12</v>
      </c>
    </row>
    <row r="221" spans="1:108" s="184" customFormat="1" ht="19" customHeight="1" x14ac:dyDescent="0.25">
      <c r="A221" s="205">
        <v>811111</v>
      </c>
      <c r="B221" s="5">
        <v>174</v>
      </c>
      <c r="C221" s="6" t="s">
        <v>181</v>
      </c>
      <c r="D221" s="29" t="s">
        <v>6</v>
      </c>
      <c r="E221" s="27"/>
      <c r="F221" s="46"/>
      <c r="G221" s="46"/>
      <c r="H221" s="186">
        <v>6.5</v>
      </c>
      <c r="I221" s="125"/>
      <c r="J221" s="481" t="s">
        <v>6</v>
      </c>
      <c r="K221" s="482"/>
      <c r="L221" s="60" t="s">
        <v>6</v>
      </c>
      <c r="M221" s="64"/>
      <c r="N221" s="145" t="s">
        <v>6</v>
      </c>
      <c r="O221" s="97"/>
      <c r="P221" s="213">
        <v>6.35</v>
      </c>
      <c r="Q221" s="125"/>
      <c r="R221" s="181">
        <v>0.39800000000000002</v>
      </c>
      <c r="S221" s="88" t="s">
        <v>1852</v>
      </c>
      <c r="T221" s="187">
        <v>5.75</v>
      </c>
      <c r="U221" s="188"/>
      <c r="V221" s="79">
        <v>6</v>
      </c>
      <c r="W221" s="80"/>
      <c r="X221" s="85" t="s">
        <v>6</v>
      </c>
      <c r="Y221" s="88" t="s">
        <v>502</v>
      </c>
      <c r="Z221" s="91">
        <v>4</v>
      </c>
      <c r="AA221" s="92"/>
      <c r="AB221" s="91" t="s">
        <v>6</v>
      </c>
      <c r="AC221" s="92"/>
      <c r="AD221" s="96" t="s">
        <v>6</v>
      </c>
      <c r="AE221" s="92"/>
      <c r="AF221" s="46" t="s">
        <v>6</v>
      </c>
      <c r="AG221" s="45"/>
      <c r="AH221" s="133">
        <v>6</v>
      </c>
      <c r="AI221" s="92"/>
      <c r="AJ221" s="133">
        <v>6.5</v>
      </c>
      <c r="AK221" s="102" t="s">
        <v>668</v>
      </c>
      <c r="AL221" s="91" t="s">
        <v>6</v>
      </c>
      <c r="AM221" s="92"/>
      <c r="AN221" s="481">
        <v>5</v>
      </c>
      <c r="AO221" s="498"/>
      <c r="AP221" s="114" t="s">
        <v>6</v>
      </c>
      <c r="AQ221" s="92"/>
      <c r="AR221" s="481" t="s">
        <v>6</v>
      </c>
      <c r="AS221" s="498"/>
      <c r="AT221" s="481" t="s">
        <v>6</v>
      </c>
      <c r="AU221" s="498"/>
      <c r="AV221" s="115" t="s">
        <v>6</v>
      </c>
      <c r="AW221" s="92" t="s">
        <v>822</v>
      </c>
      <c r="AX221" s="168" t="s">
        <v>6</v>
      </c>
      <c r="AY221" s="64"/>
      <c r="AZ221" s="91">
        <v>7</v>
      </c>
      <c r="BA221" s="64"/>
      <c r="BB221" s="119" t="s">
        <v>6</v>
      </c>
      <c r="BC221" s="92"/>
      <c r="BD221" s="294" t="s">
        <v>2</v>
      </c>
      <c r="BE221" s="125"/>
      <c r="BF221" s="130" t="s">
        <v>6</v>
      </c>
      <c r="BG221" s="92" t="s">
        <v>907</v>
      </c>
      <c r="BH221" s="114" t="s">
        <v>6</v>
      </c>
      <c r="BI221" s="64" t="s">
        <v>940</v>
      </c>
      <c r="BJ221" s="91" t="s">
        <v>2</v>
      </c>
      <c r="BK221" s="91"/>
      <c r="BL221" s="91">
        <v>6.875</v>
      </c>
      <c r="BM221" s="92"/>
      <c r="BN221" s="481">
        <v>5.125</v>
      </c>
      <c r="BO221" s="498"/>
      <c r="BP221" s="136">
        <v>4</v>
      </c>
      <c r="BQ221" s="201"/>
      <c r="BR221" s="150">
        <v>4.75</v>
      </c>
      <c r="BS221" s="92"/>
      <c r="BT221" s="91" t="s">
        <v>6</v>
      </c>
      <c r="BU221" s="92"/>
      <c r="BV221" s="144">
        <v>5.75</v>
      </c>
      <c r="BW221" s="92"/>
      <c r="BX221" s="505" t="s">
        <v>6</v>
      </c>
      <c r="BY221" s="498"/>
      <c r="BZ221" s="114"/>
      <c r="CA221" s="92"/>
      <c r="CB221" s="91">
        <v>6</v>
      </c>
      <c r="CC221" s="143"/>
      <c r="CD221" s="145" t="s">
        <v>6</v>
      </c>
      <c r="CE221" s="97"/>
      <c r="CF221" s="133" t="s">
        <v>6</v>
      </c>
      <c r="CG221" s="143" t="s">
        <v>1313</v>
      </c>
      <c r="CH221" s="91">
        <v>4.5</v>
      </c>
      <c r="CI221" s="92"/>
      <c r="CJ221" s="91">
        <v>7</v>
      </c>
      <c r="CK221" s="92"/>
      <c r="CL221" s="150" t="s">
        <v>6</v>
      </c>
      <c r="CM221" s="263"/>
      <c r="CN221" s="150">
        <v>4.7</v>
      </c>
      <c r="CO221" s="92"/>
      <c r="CP221" s="91" t="s">
        <v>6</v>
      </c>
      <c r="CQ221" s="92"/>
      <c r="CR221" s="133" t="s">
        <v>6</v>
      </c>
      <c r="CS221" s="64"/>
      <c r="CT221" s="114">
        <v>6.5</v>
      </c>
      <c r="CU221" s="92" t="s">
        <v>1491</v>
      </c>
      <c r="CV221" s="154">
        <v>6</v>
      </c>
      <c r="CW221" s="92"/>
      <c r="CX221" s="92">
        <v>5</v>
      </c>
      <c r="CY221" s="92" t="s">
        <v>2341</v>
      </c>
      <c r="CZ221" s="46">
        <v>4</v>
      </c>
      <c r="DA221" s="45" t="s">
        <v>2248</v>
      </c>
      <c r="DB221" s="510" t="s">
        <v>2</v>
      </c>
      <c r="DC221" s="184">
        <f t="shared" si="21"/>
        <v>23</v>
      </c>
    </row>
    <row r="222" spans="1:108" s="184" customFormat="1" ht="19" customHeight="1" x14ac:dyDescent="0.25">
      <c r="A222" s="205">
        <v>81121</v>
      </c>
      <c r="B222" s="5">
        <v>175</v>
      </c>
      <c r="C222" s="6" t="s">
        <v>182</v>
      </c>
      <c r="D222" s="29" t="s">
        <v>6</v>
      </c>
      <c r="E222" s="27"/>
      <c r="F222" s="46"/>
      <c r="G222" s="46"/>
      <c r="H222" s="186">
        <v>6.5</v>
      </c>
      <c r="I222" s="125"/>
      <c r="J222" s="481" t="s">
        <v>6</v>
      </c>
      <c r="K222" s="482"/>
      <c r="L222" s="60" t="s">
        <v>6</v>
      </c>
      <c r="M222" s="64"/>
      <c r="N222" s="145" t="s">
        <v>6</v>
      </c>
      <c r="O222" s="97"/>
      <c r="P222" s="213">
        <v>6.35</v>
      </c>
      <c r="Q222" s="125"/>
      <c r="R222" s="181">
        <v>0.39800000000000002</v>
      </c>
      <c r="S222" s="88" t="s">
        <v>1852</v>
      </c>
      <c r="T222" s="203">
        <v>5.75</v>
      </c>
      <c r="U222" s="188"/>
      <c r="V222" s="79">
        <v>6</v>
      </c>
      <c r="W222" s="80"/>
      <c r="X222" s="85" t="s">
        <v>6</v>
      </c>
      <c r="Y222" s="88" t="s">
        <v>502</v>
      </c>
      <c r="Z222" s="91">
        <v>4</v>
      </c>
      <c r="AA222" s="92"/>
      <c r="AB222" s="91" t="s">
        <v>6</v>
      </c>
      <c r="AC222" s="92"/>
      <c r="AD222" s="96" t="s">
        <v>6</v>
      </c>
      <c r="AE222" s="92"/>
      <c r="AF222" s="46" t="s">
        <v>6</v>
      </c>
      <c r="AG222" s="45"/>
      <c r="AH222" s="133">
        <v>6</v>
      </c>
      <c r="AI222" s="92"/>
      <c r="AJ222" s="133">
        <v>6.5</v>
      </c>
      <c r="AK222" s="102" t="s">
        <v>668</v>
      </c>
      <c r="AL222" s="91" t="s">
        <v>6</v>
      </c>
      <c r="AM222" s="92"/>
      <c r="AN222" s="481">
        <v>5</v>
      </c>
      <c r="AO222" s="498"/>
      <c r="AP222" s="114" t="s">
        <v>6</v>
      </c>
      <c r="AQ222" s="80" t="s">
        <v>778</v>
      </c>
      <c r="AR222" s="481" t="s">
        <v>6</v>
      </c>
      <c r="AS222" s="498"/>
      <c r="AT222" s="481" t="s">
        <v>6</v>
      </c>
      <c r="AU222" s="498"/>
      <c r="AV222" s="115" t="s">
        <v>6</v>
      </c>
      <c r="AW222" s="92" t="s">
        <v>822</v>
      </c>
      <c r="AX222" s="168" t="s">
        <v>6</v>
      </c>
      <c r="AY222" s="64"/>
      <c r="AZ222" s="91">
        <v>7</v>
      </c>
      <c r="BA222" s="64"/>
      <c r="BB222" s="119" t="s">
        <v>6</v>
      </c>
      <c r="BC222" s="92"/>
      <c r="BD222" s="294"/>
      <c r="BE222" s="125"/>
      <c r="BF222" s="130">
        <v>5.5</v>
      </c>
      <c r="BG222" s="92"/>
      <c r="BH222" s="114" t="s">
        <v>6</v>
      </c>
      <c r="BI222" s="64" t="s">
        <v>940</v>
      </c>
      <c r="BJ222" s="91" t="s">
        <v>2</v>
      </c>
      <c r="BK222" s="91"/>
      <c r="BL222" s="91">
        <v>6.875</v>
      </c>
      <c r="BM222" s="92"/>
      <c r="BN222" s="481">
        <v>5.125</v>
      </c>
      <c r="BO222" s="498"/>
      <c r="BP222" s="136">
        <v>4</v>
      </c>
      <c r="BQ222" s="201"/>
      <c r="BR222" s="150">
        <v>4.75</v>
      </c>
      <c r="BS222" s="92"/>
      <c r="BT222" s="91" t="s">
        <v>6</v>
      </c>
      <c r="BU222" s="92"/>
      <c r="BV222" s="144">
        <v>5.75</v>
      </c>
      <c r="BW222" s="92"/>
      <c r="BX222" s="505" t="s">
        <v>6</v>
      </c>
      <c r="BY222" s="498"/>
      <c r="BZ222" s="114"/>
      <c r="CA222" s="92"/>
      <c r="CB222" s="91">
        <v>6</v>
      </c>
      <c r="CC222" s="143"/>
      <c r="CD222" s="145" t="s">
        <v>6</v>
      </c>
      <c r="CE222" s="97"/>
      <c r="CF222" s="133" t="s">
        <v>6</v>
      </c>
      <c r="CG222" s="143" t="s">
        <v>1314</v>
      </c>
      <c r="CH222" s="91">
        <v>4.5</v>
      </c>
      <c r="CI222" s="92"/>
      <c r="CJ222" s="91">
        <v>7</v>
      </c>
      <c r="CK222" s="92"/>
      <c r="CL222" s="150">
        <v>6.25</v>
      </c>
      <c r="CM222" s="92"/>
      <c r="CN222" s="150">
        <v>4.7</v>
      </c>
      <c r="CO222" s="92"/>
      <c r="CP222" s="91" t="s">
        <v>6</v>
      </c>
      <c r="CQ222" s="92"/>
      <c r="CR222" s="133" t="s">
        <v>6</v>
      </c>
      <c r="CS222" s="64"/>
      <c r="CT222" s="114">
        <v>6.5</v>
      </c>
      <c r="CU222" s="92" t="s">
        <v>1491</v>
      </c>
      <c r="CV222" s="154">
        <v>6</v>
      </c>
      <c r="CW222" s="92"/>
      <c r="CX222" s="92">
        <v>5</v>
      </c>
      <c r="CY222" s="92"/>
      <c r="CZ222" s="46">
        <v>4</v>
      </c>
      <c r="DA222" s="45" t="s">
        <v>2250</v>
      </c>
      <c r="DB222" s="510" t="s">
        <v>2</v>
      </c>
      <c r="DC222" s="184">
        <f t="shared" si="21"/>
        <v>25</v>
      </c>
    </row>
    <row r="223" spans="1:108" s="184" customFormat="1" ht="19" customHeight="1" x14ac:dyDescent="0.25">
      <c r="A223" s="205">
        <v>8114</v>
      </c>
      <c r="B223" s="5">
        <v>176</v>
      </c>
      <c r="C223" s="6" t="s">
        <v>183</v>
      </c>
      <c r="D223" s="29" t="s">
        <v>6</v>
      </c>
      <c r="E223" s="27"/>
      <c r="F223" s="46"/>
      <c r="G223" s="46"/>
      <c r="H223" s="186">
        <v>6.5</v>
      </c>
      <c r="I223" s="64" t="s">
        <v>1681</v>
      </c>
      <c r="J223" s="481" t="s">
        <v>6</v>
      </c>
      <c r="K223" s="482"/>
      <c r="L223" s="60" t="s">
        <v>6</v>
      </c>
      <c r="M223" s="64"/>
      <c r="N223" s="145" t="s">
        <v>6</v>
      </c>
      <c r="O223" s="97"/>
      <c r="P223" s="213">
        <v>6.35</v>
      </c>
      <c r="Q223" s="125"/>
      <c r="R223" s="181">
        <v>0.39800000000000002</v>
      </c>
      <c r="S223" s="88" t="s">
        <v>1852</v>
      </c>
      <c r="T223" s="203">
        <v>5.75</v>
      </c>
      <c r="U223" s="188"/>
      <c r="V223" s="144">
        <v>6</v>
      </c>
      <c r="W223" s="80"/>
      <c r="X223" s="85" t="s">
        <v>6</v>
      </c>
      <c r="Y223" s="88" t="s">
        <v>502</v>
      </c>
      <c r="Z223" s="91">
        <v>4</v>
      </c>
      <c r="AA223" s="92"/>
      <c r="AB223" s="91" t="s">
        <v>6</v>
      </c>
      <c r="AC223" s="92"/>
      <c r="AD223" s="96" t="s">
        <v>6</v>
      </c>
      <c r="AE223" s="92"/>
      <c r="AF223" s="46" t="s">
        <v>6</v>
      </c>
      <c r="AG223" s="45"/>
      <c r="AH223" s="133">
        <v>6</v>
      </c>
      <c r="AI223" s="92"/>
      <c r="AJ223" s="133">
        <v>6.5</v>
      </c>
      <c r="AK223" s="102" t="s">
        <v>668</v>
      </c>
      <c r="AL223" s="91" t="s">
        <v>6</v>
      </c>
      <c r="AM223" s="92"/>
      <c r="AN223" s="481">
        <v>5</v>
      </c>
      <c r="AO223" s="498"/>
      <c r="AP223" s="114" t="s">
        <v>6</v>
      </c>
      <c r="AQ223" s="92"/>
      <c r="AR223" s="481" t="s">
        <v>6</v>
      </c>
      <c r="AS223" s="498"/>
      <c r="AT223" s="481" t="s">
        <v>6</v>
      </c>
      <c r="AU223" s="498"/>
      <c r="AV223" s="115" t="s">
        <v>6</v>
      </c>
      <c r="AW223" s="92" t="s">
        <v>822</v>
      </c>
      <c r="AX223" s="168" t="s">
        <v>6</v>
      </c>
      <c r="AY223" s="64"/>
      <c r="AZ223" s="91">
        <v>7</v>
      </c>
      <c r="BA223" s="64"/>
      <c r="BB223" s="119" t="s">
        <v>6</v>
      </c>
      <c r="BC223" s="92"/>
      <c r="BD223" s="294"/>
      <c r="BE223" s="125"/>
      <c r="BF223" s="130">
        <v>5.5</v>
      </c>
      <c r="BG223" s="92"/>
      <c r="BH223" s="114" t="s">
        <v>6</v>
      </c>
      <c r="BI223" s="64" t="s">
        <v>940</v>
      </c>
      <c r="BJ223" s="91" t="s">
        <v>2</v>
      </c>
      <c r="BK223" s="91"/>
      <c r="BL223" s="91">
        <v>6.875</v>
      </c>
      <c r="BM223" s="92"/>
      <c r="BN223" s="481">
        <v>5.125</v>
      </c>
      <c r="BO223" s="498"/>
      <c r="BP223" s="136">
        <v>4</v>
      </c>
      <c r="BQ223" s="201"/>
      <c r="BR223" s="150">
        <v>4.75</v>
      </c>
      <c r="BS223" s="92"/>
      <c r="BT223" s="91" t="s">
        <v>6</v>
      </c>
      <c r="BU223" s="92"/>
      <c r="BV223" s="144">
        <v>5.75</v>
      </c>
      <c r="BW223" s="92"/>
      <c r="BX223" s="505" t="s">
        <v>6</v>
      </c>
      <c r="BY223" s="498"/>
      <c r="BZ223" s="114"/>
      <c r="CA223" s="92"/>
      <c r="CB223" s="91">
        <v>6</v>
      </c>
      <c r="CC223" s="143"/>
      <c r="CD223" s="145" t="s">
        <v>6</v>
      </c>
      <c r="CE223" s="97"/>
      <c r="CF223" s="133" t="s">
        <v>6</v>
      </c>
      <c r="CG223" s="143" t="s">
        <v>1314</v>
      </c>
      <c r="CH223" s="91">
        <v>4.5</v>
      </c>
      <c r="CI223" s="92"/>
      <c r="CJ223" s="91">
        <v>7</v>
      </c>
      <c r="CK223" s="92"/>
      <c r="CL223" s="207">
        <v>6.25</v>
      </c>
      <c r="CM223" s="156"/>
      <c r="CN223" s="150">
        <v>4.7</v>
      </c>
      <c r="CO223" s="92"/>
      <c r="CP223" s="91" t="s">
        <v>6</v>
      </c>
      <c r="CQ223" s="92"/>
      <c r="CR223" s="133" t="s">
        <v>6</v>
      </c>
      <c r="CS223" s="64"/>
      <c r="CT223" s="114">
        <v>6.5</v>
      </c>
      <c r="CU223" s="92" t="s">
        <v>1491</v>
      </c>
      <c r="CV223" s="154">
        <v>6</v>
      </c>
      <c r="CW223" s="92"/>
      <c r="CX223" s="92">
        <v>5</v>
      </c>
      <c r="CY223" s="92"/>
      <c r="CZ223" s="46">
        <v>4</v>
      </c>
      <c r="DA223" s="45" t="s">
        <v>2250</v>
      </c>
      <c r="DB223" s="510" t="s">
        <v>2</v>
      </c>
      <c r="DC223" s="184">
        <f t="shared" si="21"/>
        <v>25</v>
      </c>
    </row>
    <row r="224" spans="1:108" s="184" customFormat="1" ht="19" customHeight="1" x14ac:dyDescent="0.25">
      <c r="A224" s="205">
        <v>236118</v>
      </c>
      <c r="B224" s="5">
        <v>177</v>
      </c>
      <c r="C224" s="6" t="s">
        <v>184</v>
      </c>
      <c r="D224" s="29" t="s">
        <v>6</v>
      </c>
      <c r="E224" s="27"/>
      <c r="F224" s="46"/>
      <c r="G224" s="46"/>
      <c r="H224" s="186" t="s">
        <v>6</v>
      </c>
      <c r="I224" s="125"/>
      <c r="J224" s="481">
        <v>5.6</v>
      </c>
      <c r="K224" s="482" t="s">
        <v>1883</v>
      </c>
      <c r="L224" s="60" t="s">
        <v>6</v>
      </c>
      <c r="M224" s="64"/>
      <c r="N224" s="145" t="s">
        <v>6</v>
      </c>
      <c r="O224" s="97"/>
      <c r="P224" s="213">
        <v>6.35</v>
      </c>
      <c r="Q224" s="125" t="s">
        <v>411</v>
      </c>
      <c r="R224" s="181">
        <v>0.6472</v>
      </c>
      <c r="S224" s="88" t="s">
        <v>1852</v>
      </c>
      <c r="T224" s="203">
        <v>5.75</v>
      </c>
      <c r="U224" s="188"/>
      <c r="V224" s="144" t="s">
        <v>6</v>
      </c>
      <c r="W224" s="80" t="s">
        <v>464</v>
      </c>
      <c r="X224" s="85" t="s">
        <v>6</v>
      </c>
      <c r="Y224" s="88" t="s">
        <v>502</v>
      </c>
      <c r="Z224" s="91">
        <v>4</v>
      </c>
      <c r="AA224" s="92" t="s">
        <v>545</v>
      </c>
      <c r="AB224" s="91" t="s">
        <v>6</v>
      </c>
      <c r="AC224" s="92"/>
      <c r="AD224" s="96" t="s">
        <v>6</v>
      </c>
      <c r="AE224" s="92"/>
      <c r="AF224" s="46" t="s">
        <v>6</v>
      </c>
      <c r="AG224" s="45"/>
      <c r="AH224" s="133">
        <v>6</v>
      </c>
      <c r="AI224" s="92" t="s">
        <v>659</v>
      </c>
      <c r="AJ224" s="133">
        <v>6.5</v>
      </c>
      <c r="AK224" s="102" t="s">
        <v>692</v>
      </c>
      <c r="AL224" s="91" t="s">
        <v>6</v>
      </c>
      <c r="AM224" s="92"/>
      <c r="AN224" s="481" t="s">
        <v>6</v>
      </c>
      <c r="AO224" s="498"/>
      <c r="AP224" s="114" t="s">
        <v>6</v>
      </c>
      <c r="AQ224" s="92"/>
      <c r="AR224" s="481" t="s">
        <v>6</v>
      </c>
      <c r="AS224" s="498"/>
      <c r="AT224" s="481" t="s">
        <v>6</v>
      </c>
      <c r="AU224" s="498"/>
      <c r="AV224" s="115" t="s">
        <v>6</v>
      </c>
      <c r="AW224" s="92"/>
      <c r="AX224" s="168" t="s">
        <v>6</v>
      </c>
      <c r="AY224" s="64"/>
      <c r="AZ224" s="133" t="s">
        <v>6</v>
      </c>
      <c r="BA224" s="64" t="s">
        <v>1722</v>
      </c>
      <c r="BB224" s="119" t="s">
        <v>6</v>
      </c>
      <c r="BC224" s="92"/>
      <c r="BD224" s="294"/>
      <c r="BE224" s="125"/>
      <c r="BF224" s="261" t="s">
        <v>6</v>
      </c>
      <c r="BG224" s="92"/>
      <c r="BH224" s="114" t="s">
        <v>6</v>
      </c>
      <c r="BI224" s="64" t="s">
        <v>940</v>
      </c>
      <c r="BJ224" s="91" t="s">
        <v>2</v>
      </c>
      <c r="BK224" s="91"/>
      <c r="BL224" s="91">
        <v>6.875</v>
      </c>
      <c r="BM224" s="92"/>
      <c r="BN224" s="481">
        <v>5.125</v>
      </c>
      <c r="BO224" s="498" t="s">
        <v>2</v>
      </c>
      <c r="BP224" s="136">
        <v>4</v>
      </c>
      <c r="BQ224" s="201" t="s">
        <v>1036</v>
      </c>
      <c r="BR224" s="91" t="s">
        <v>6</v>
      </c>
      <c r="BS224" s="92" t="s">
        <v>1087</v>
      </c>
      <c r="BT224" s="91" t="s">
        <v>6</v>
      </c>
      <c r="BU224" s="92"/>
      <c r="BV224" s="133" t="s">
        <v>6</v>
      </c>
      <c r="BW224" s="92"/>
      <c r="BX224" s="505" t="s">
        <v>6</v>
      </c>
      <c r="BY224" s="498"/>
      <c r="BZ224" s="114"/>
      <c r="CA224" s="92"/>
      <c r="CB224" s="91" t="s">
        <v>6</v>
      </c>
      <c r="CC224" s="143"/>
      <c r="CD224" s="145" t="s">
        <v>6</v>
      </c>
      <c r="CE224" s="97"/>
      <c r="CF224" s="133" t="s">
        <v>6</v>
      </c>
      <c r="CG224" s="143"/>
      <c r="CH224" s="91">
        <v>2</v>
      </c>
      <c r="CI224" s="92" t="s">
        <v>1355</v>
      </c>
      <c r="CJ224" s="91" t="s">
        <v>6</v>
      </c>
      <c r="CK224" s="92"/>
      <c r="CL224" s="207">
        <v>6.25</v>
      </c>
      <c r="CM224" s="92" t="s">
        <v>1457</v>
      </c>
      <c r="CN224" s="150" t="s">
        <v>6</v>
      </c>
      <c r="CO224" s="92"/>
      <c r="CP224" s="91" t="s">
        <v>6</v>
      </c>
      <c r="CQ224" s="92"/>
      <c r="CR224" s="133" t="s">
        <v>6</v>
      </c>
      <c r="CS224" s="64"/>
      <c r="CT224" s="114">
        <v>6.5</v>
      </c>
      <c r="CU224" s="92" t="s">
        <v>1491</v>
      </c>
      <c r="CV224" s="154">
        <v>6</v>
      </c>
      <c r="CW224" s="92" t="s">
        <v>1562</v>
      </c>
      <c r="CX224" s="92" t="s">
        <v>6</v>
      </c>
      <c r="CY224" s="92" t="s">
        <v>2310</v>
      </c>
      <c r="CZ224" s="46" t="s">
        <v>6</v>
      </c>
      <c r="DA224" s="45" t="s">
        <v>2251</v>
      </c>
      <c r="DB224" s="510" t="s">
        <v>2</v>
      </c>
      <c r="DC224" s="184">
        <f t="shared" si="21"/>
        <v>14</v>
      </c>
    </row>
    <row r="225" spans="1:107" s="184" customFormat="1" ht="19" customHeight="1" x14ac:dyDescent="0.25">
      <c r="A225" s="205"/>
      <c r="B225" s="5">
        <v>178</v>
      </c>
      <c r="C225" s="6" t="s">
        <v>185</v>
      </c>
      <c r="D225" s="29" t="s">
        <v>6</v>
      </c>
      <c r="E225" s="27"/>
      <c r="F225" s="46"/>
      <c r="G225" s="46"/>
      <c r="H225" s="186" t="s">
        <v>6</v>
      </c>
      <c r="I225" s="125" t="s">
        <v>1685</v>
      </c>
      <c r="J225" s="481" t="s">
        <v>6</v>
      </c>
      <c r="K225" s="482" t="s">
        <v>1943</v>
      </c>
      <c r="L225" s="60" t="s">
        <v>6</v>
      </c>
      <c r="M225" s="64"/>
      <c r="N225" s="145" t="s">
        <v>6</v>
      </c>
      <c r="O225" s="97"/>
      <c r="P225" s="213" t="s">
        <v>6</v>
      </c>
      <c r="Q225" s="125" t="s">
        <v>412</v>
      </c>
      <c r="R225" s="181">
        <v>0.39800000000000002</v>
      </c>
      <c r="S225" s="88" t="s">
        <v>1852</v>
      </c>
      <c r="T225" s="203">
        <v>5.75</v>
      </c>
      <c r="U225" s="188" t="s">
        <v>1844</v>
      </c>
      <c r="V225" s="144" t="s">
        <v>6</v>
      </c>
      <c r="W225" s="80"/>
      <c r="X225" s="85" t="s">
        <v>6</v>
      </c>
      <c r="Y225" s="88"/>
      <c r="Z225" s="91">
        <v>4</v>
      </c>
      <c r="AA225" s="92"/>
      <c r="AB225" s="91" t="s">
        <v>6</v>
      </c>
      <c r="AC225" s="92"/>
      <c r="AD225" s="96" t="s">
        <v>6</v>
      </c>
      <c r="AE225" s="92"/>
      <c r="AF225" s="46" t="s">
        <v>6</v>
      </c>
      <c r="AG225" s="45"/>
      <c r="AH225" s="133" t="s">
        <v>6</v>
      </c>
      <c r="AI225" s="92"/>
      <c r="AJ225" s="133" t="s">
        <v>6</v>
      </c>
      <c r="AK225" s="102" t="s">
        <v>693</v>
      </c>
      <c r="AL225" s="91" t="s">
        <v>6</v>
      </c>
      <c r="AM225" s="92"/>
      <c r="AN225" s="481">
        <v>5</v>
      </c>
      <c r="AO225" s="498" t="s">
        <v>1998</v>
      </c>
      <c r="AP225" s="114" t="s">
        <v>6</v>
      </c>
      <c r="AQ225" s="92"/>
      <c r="AR225" s="481" t="s">
        <v>6</v>
      </c>
      <c r="AS225" s="498"/>
      <c r="AT225" s="481" t="s">
        <v>6</v>
      </c>
      <c r="AU225" s="498"/>
      <c r="AV225" s="115" t="s">
        <v>6</v>
      </c>
      <c r="AW225" s="92"/>
      <c r="AX225" s="168" t="s">
        <v>6</v>
      </c>
      <c r="AY225" s="64"/>
      <c r="AZ225" s="133" t="s">
        <v>6</v>
      </c>
      <c r="BA225" s="218" t="s">
        <v>1723</v>
      </c>
      <c r="BB225" s="119" t="s">
        <v>6</v>
      </c>
      <c r="BC225" s="92"/>
      <c r="BD225" s="294"/>
      <c r="BE225" s="125"/>
      <c r="BF225" s="130" t="s">
        <v>6</v>
      </c>
      <c r="BG225" s="92" t="s">
        <v>920</v>
      </c>
      <c r="BH225" s="114" t="s">
        <v>6</v>
      </c>
      <c r="BI225" s="64"/>
      <c r="BJ225" s="91"/>
      <c r="BK225" s="91"/>
      <c r="BL225" s="91" t="s">
        <v>6</v>
      </c>
      <c r="BM225" s="92" t="s">
        <v>1004</v>
      </c>
      <c r="BN225" s="481" t="s">
        <v>6</v>
      </c>
      <c r="BO225" s="498" t="s">
        <v>2106</v>
      </c>
      <c r="BP225" s="136" t="s">
        <v>6</v>
      </c>
      <c r="BQ225" s="201"/>
      <c r="BR225" s="91" t="s">
        <v>6</v>
      </c>
      <c r="BS225" s="92" t="s">
        <v>1088</v>
      </c>
      <c r="BT225" s="91" t="s">
        <v>6</v>
      </c>
      <c r="BU225" s="92"/>
      <c r="BV225" s="133" t="s">
        <v>6</v>
      </c>
      <c r="BW225" s="92" t="s">
        <v>1179</v>
      </c>
      <c r="BX225" s="505" t="s">
        <v>6</v>
      </c>
      <c r="BY225" s="498"/>
      <c r="BZ225" s="114"/>
      <c r="CA225" s="92"/>
      <c r="CB225" s="91">
        <v>6</v>
      </c>
      <c r="CC225" s="143"/>
      <c r="CD225" s="145" t="s">
        <v>6</v>
      </c>
      <c r="CE225" s="97"/>
      <c r="CF225" s="133" t="s">
        <v>6</v>
      </c>
      <c r="CG225" s="143"/>
      <c r="CH225" s="91" t="s">
        <v>6</v>
      </c>
      <c r="CI225" s="92" t="s">
        <v>1356</v>
      </c>
      <c r="CJ225" s="91" t="s">
        <v>6</v>
      </c>
      <c r="CK225" s="92"/>
      <c r="CL225" s="207" t="s">
        <v>6</v>
      </c>
      <c r="CM225" s="92" t="s">
        <v>1458</v>
      </c>
      <c r="CN225" s="150" t="s">
        <v>6</v>
      </c>
      <c r="CO225" s="92"/>
      <c r="CP225" s="91" t="s">
        <v>6</v>
      </c>
      <c r="CQ225" s="92"/>
      <c r="CR225" s="133" t="s">
        <v>6</v>
      </c>
      <c r="CS225" s="64"/>
      <c r="CT225" s="114">
        <v>6.5</v>
      </c>
      <c r="CU225" s="92" t="s">
        <v>1491</v>
      </c>
      <c r="CV225" s="114" t="s">
        <v>6</v>
      </c>
      <c r="CW225" s="92" t="s">
        <v>2271</v>
      </c>
      <c r="CX225" s="92" t="s">
        <v>6</v>
      </c>
      <c r="CY225" s="92" t="s">
        <v>2311</v>
      </c>
      <c r="CZ225" s="46">
        <v>4</v>
      </c>
      <c r="DA225" s="45" t="s">
        <v>2252</v>
      </c>
      <c r="DB225" s="510" t="s">
        <v>2</v>
      </c>
      <c r="DC225" s="184">
        <f t="shared" si="21"/>
        <v>7</v>
      </c>
    </row>
    <row r="226" spans="1:107" s="184" customFormat="1" ht="19" customHeight="1" x14ac:dyDescent="0.25">
      <c r="A226" s="205">
        <v>524128</v>
      </c>
      <c r="B226" s="5">
        <v>179</v>
      </c>
      <c r="C226" s="6" t="s">
        <v>186</v>
      </c>
      <c r="D226" s="29" t="s">
        <v>6</v>
      </c>
      <c r="E226" s="27" t="s">
        <v>277</v>
      </c>
      <c r="F226" s="46" t="s">
        <v>2</v>
      </c>
      <c r="G226" s="46"/>
      <c r="H226" s="186">
        <v>6.5</v>
      </c>
      <c r="I226" s="125" t="s">
        <v>1686</v>
      </c>
      <c r="J226" s="481" t="s">
        <v>6</v>
      </c>
      <c r="K226" s="482" t="s">
        <v>1878</v>
      </c>
      <c r="L226" s="60">
        <v>7.25</v>
      </c>
      <c r="M226" s="64" t="s">
        <v>356</v>
      </c>
      <c r="N226" s="145">
        <v>2.9</v>
      </c>
      <c r="O226" s="97" t="s">
        <v>2356</v>
      </c>
      <c r="P226" s="213">
        <v>6.35</v>
      </c>
      <c r="Q226" s="125"/>
      <c r="R226" s="181">
        <v>0.39800000000000002</v>
      </c>
      <c r="S226" s="88" t="s">
        <v>1852</v>
      </c>
      <c r="T226" s="203">
        <v>5.75</v>
      </c>
      <c r="U226" s="188" t="s">
        <v>1844</v>
      </c>
      <c r="V226" s="144">
        <v>6</v>
      </c>
      <c r="W226" s="80"/>
      <c r="X226" s="85" t="s">
        <v>6</v>
      </c>
      <c r="Y226" s="88"/>
      <c r="Z226" s="91">
        <v>4</v>
      </c>
      <c r="AA226" s="92"/>
      <c r="AB226" s="91">
        <v>6</v>
      </c>
      <c r="AC226" s="92" t="s">
        <v>567</v>
      </c>
      <c r="AD226" s="96">
        <v>6.25</v>
      </c>
      <c r="AE226" s="92"/>
      <c r="AF226" s="46">
        <v>7</v>
      </c>
      <c r="AG226" s="45" t="s">
        <v>608</v>
      </c>
      <c r="AH226" s="133">
        <v>6</v>
      </c>
      <c r="AI226" s="92"/>
      <c r="AJ226" s="133">
        <v>6.5</v>
      </c>
      <c r="AK226" s="102" t="s">
        <v>668</v>
      </c>
      <c r="AL226" s="91" t="s">
        <v>6</v>
      </c>
      <c r="AM226" s="92" t="s">
        <v>747</v>
      </c>
      <c r="AN226" s="481">
        <v>5</v>
      </c>
      <c r="AO226" s="498" t="s">
        <v>1999</v>
      </c>
      <c r="AP226" s="114" t="s">
        <v>6</v>
      </c>
      <c r="AQ226" s="92" t="s">
        <v>779</v>
      </c>
      <c r="AR226" s="481" t="s">
        <v>6</v>
      </c>
      <c r="AS226" s="498" t="s">
        <v>2033</v>
      </c>
      <c r="AT226" s="481" t="s">
        <v>6</v>
      </c>
      <c r="AU226" s="498" t="s">
        <v>2061</v>
      </c>
      <c r="AV226" s="115" t="s">
        <v>6</v>
      </c>
      <c r="AW226" s="92" t="s">
        <v>823</v>
      </c>
      <c r="AX226" s="168" t="s">
        <v>6</v>
      </c>
      <c r="AY226" s="173" t="s">
        <v>1776</v>
      </c>
      <c r="AZ226" s="133">
        <v>7</v>
      </c>
      <c r="BA226" s="64"/>
      <c r="BB226" s="119" t="s">
        <v>6</v>
      </c>
      <c r="BC226" s="257" t="s">
        <v>853</v>
      </c>
      <c r="BD226" s="294" t="s">
        <v>2</v>
      </c>
      <c r="BE226" s="125"/>
      <c r="BF226" s="130">
        <v>5.5</v>
      </c>
      <c r="BG226" s="92"/>
      <c r="BH226" s="114">
        <v>6.85</v>
      </c>
      <c r="BI226" s="64" t="s">
        <v>941</v>
      </c>
      <c r="BJ226" s="91" t="s">
        <v>2</v>
      </c>
      <c r="BK226" s="91"/>
      <c r="BL226" s="91">
        <v>6.875</v>
      </c>
      <c r="BM226" s="92"/>
      <c r="BN226" s="481">
        <v>5.125</v>
      </c>
      <c r="BO226" s="498"/>
      <c r="BP226" s="136">
        <v>4</v>
      </c>
      <c r="BQ226" s="201"/>
      <c r="BR226" s="150">
        <v>4.75</v>
      </c>
      <c r="BS226" s="92" t="s">
        <v>1089</v>
      </c>
      <c r="BT226" s="91" t="s">
        <v>6</v>
      </c>
      <c r="BU226" s="92" t="s">
        <v>1118</v>
      </c>
      <c r="BV226" s="144">
        <v>5.75</v>
      </c>
      <c r="BW226" s="92"/>
      <c r="BX226" s="505" t="s">
        <v>6</v>
      </c>
      <c r="BY226" s="498" t="s">
        <v>2141</v>
      </c>
      <c r="BZ226" s="114" t="s">
        <v>2</v>
      </c>
      <c r="CA226" s="92"/>
      <c r="CB226" s="91">
        <v>6</v>
      </c>
      <c r="CC226" s="143"/>
      <c r="CD226" s="145" t="s">
        <v>6</v>
      </c>
      <c r="CE226" s="97"/>
      <c r="CF226" s="133">
        <v>6</v>
      </c>
      <c r="CG226" s="143" t="s">
        <v>1315</v>
      </c>
      <c r="CH226" s="91">
        <v>4.5</v>
      </c>
      <c r="CI226" s="92"/>
      <c r="CJ226" s="91">
        <v>7</v>
      </c>
      <c r="CK226" s="92"/>
      <c r="CL226" s="207">
        <v>6.25</v>
      </c>
      <c r="CM226" s="92"/>
      <c r="CN226" s="150">
        <v>4.7</v>
      </c>
      <c r="CO226" s="92" t="s">
        <v>1636</v>
      </c>
      <c r="CP226" s="91" t="s">
        <v>6</v>
      </c>
      <c r="CQ226" s="92"/>
      <c r="CR226" s="133">
        <v>5.3</v>
      </c>
      <c r="CS226" s="64" t="s">
        <v>1599</v>
      </c>
      <c r="CT226" s="114">
        <v>6.5</v>
      </c>
      <c r="CU226" s="92" t="s">
        <v>1491</v>
      </c>
      <c r="CV226" s="114">
        <v>6</v>
      </c>
      <c r="CW226" s="92"/>
      <c r="CX226" s="92">
        <v>5</v>
      </c>
      <c r="CY226" s="92" t="s">
        <v>2312</v>
      </c>
      <c r="CZ226" s="46">
        <v>4</v>
      </c>
      <c r="DA226" s="45" t="s">
        <v>2253</v>
      </c>
      <c r="DB226" s="510" t="s">
        <v>2</v>
      </c>
      <c r="DC226" s="184">
        <f t="shared" si="21"/>
        <v>33</v>
      </c>
    </row>
    <row r="227" spans="1:107" s="184" customFormat="1" ht="19" customHeight="1" x14ac:dyDescent="0.25">
      <c r="A227" s="205"/>
      <c r="B227" s="5">
        <v>180</v>
      </c>
      <c r="C227" s="6" t="s">
        <v>187</v>
      </c>
      <c r="D227" s="29" t="s">
        <v>6</v>
      </c>
      <c r="E227" s="27"/>
      <c r="F227" s="46" t="s">
        <v>2</v>
      </c>
      <c r="G227" s="46"/>
      <c r="H227" s="186" t="s">
        <v>6</v>
      </c>
      <c r="I227" s="125" t="s">
        <v>1687</v>
      </c>
      <c r="J227" s="481" t="s">
        <v>6</v>
      </c>
      <c r="K227" s="482" t="s">
        <v>1879</v>
      </c>
      <c r="L227" s="60" t="s">
        <v>6</v>
      </c>
      <c r="M227" s="64"/>
      <c r="N227" s="145">
        <v>2.9</v>
      </c>
      <c r="O227" s="97" t="s">
        <v>2356</v>
      </c>
      <c r="P227" s="213" t="s">
        <v>6</v>
      </c>
      <c r="Q227" s="125" t="s">
        <v>276</v>
      </c>
      <c r="R227" s="181">
        <v>0.39800000000000002</v>
      </c>
      <c r="S227" s="88" t="s">
        <v>1852</v>
      </c>
      <c r="T227" s="203" t="s">
        <v>6</v>
      </c>
      <c r="U227" s="188" t="s">
        <v>1845</v>
      </c>
      <c r="V227" s="144">
        <v>6</v>
      </c>
      <c r="W227" s="80"/>
      <c r="X227" s="85" t="s">
        <v>6</v>
      </c>
      <c r="Y227" s="88" t="s">
        <v>503</v>
      </c>
      <c r="Z227" s="91">
        <v>4</v>
      </c>
      <c r="AA227" s="92"/>
      <c r="AB227" s="91" t="s">
        <v>6</v>
      </c>
      <c r="AC227" s="92" t="s">
        <v>568</v>
      </c>
      <c r="AD227" s="96" t="s">
        <v>6</v>
      </c>
      <c r="AE227" s="92"/>
      <c r="AF227" s="46" t="s">
        <v>6</v>
      </c>
      <c r="AG227" s="45" t="s">
        <v>609</v>
      </c>
      <c r="AH227" s="133" t="s">
        <v>6</v>
      </c>
      <c r="AI227" s="92" t="s">
        <v>660</v>
      </c>
      <c r="AJ227" s="133">
        <v>6.5</v>
      </c>
      <c r="AK227" s="102" t="s">
        <v>668</v>
      </c>
      <c r="AL227" s="91" t="s">
        <v>6</v>
      </c>
      <c r="AM227" s="92" t="s">
        <v>746</v>
      </c>
      <c r="AN227" s="481">
        <v>5</v>
      </c>
      <c r="AO227" s="498" t="s">
        <v>2000</v>
      </c>
      <c r="AP227" s="114" t="s">
        <v>6</v>
      </c>
      <c r="AQ227" s="80" t="s">
        <v>780</v>
      </c>
      <c r="AR227" s="481" t="s">
        <v>6</v>
      </c>
      <c r="AS227" s="498" t="s">
        <v>2034</v>
      </c>
      <c r="AT227" s="481" t="s">
        <v>6</v>
      </c>
      <c r="AU227" s="498"/>
      <c r="AV227" s="115" t="s">
        <v>6</v>
      </c>
      <c r="AW227" s="92" t="s">
        <v>824</v>
      </c>
      <c r="AX227" s="168">
        <v>6.875</v>
      </c>
      <c r="AY227" s="64" t="s">
        <v>1777</v>
      </c>
      <c r="AZ227" s="133">
        <v>7</v>
      </c>
      <c r="BA227" s="64" t="s">
        <v>1724</v>
      </c>
      <c r="BB227" s="119" t="s">
        <v>6</v>
      </c>
      <c r="BC227" s="92" t="s">
        <v>854</v>
      </c>
      <c r="BD227" s="294" t="s">
        <v>2</v>
      </c>
      <c r="BE227" s="125"/>
      <c r="BF227" s="130">
        <v>5.5</v>
      </c>
      <c r="BG227" s="92"/>
      <c r="BH227" s="114" t="s">
        <v>6</v>
      </c>
      <c r="BI227" s="64" t="s">
        <v>276</v>
      </c>
      <c r="BJ227" s="91" t="s">
        <v>2</v>
      </c>
      <c r="BK227" s="91"/>
      <c r="BL227" s="91">
        <v>6.875</v>
      </c>
      <c r="BM227" s="92" t="s">
        <v>1005</v>
      </c>
      <c r="BN227" s="481">
        <v>5.125</v>
      </c>
      <c r="BO227" s="498"/>
      <c r="BP227" s="136">
        <v>4</v>
      </c>
      <c r="BQ227" s="201" t="s">
        <v>1037</v>
      </c>
      <c r="BR227" s="150">
        <v>4.75</v>
      </c>
      <c r="BS227" s="92" t="s">
        <v>1090</v>
      </c>
      <c r="BT227" s="91" t="s">
        <v>6</v>
      </c>
      <c r="BU227" s="92" t="s">
        <v>1119</v>
      </c>
      <c r="BV227" s="144">
        <v>5.75</v>
      </c>
      <c r="BW227" s="92" t="s">
        <v>1176</v>
      </c>
      <c r="BX227" s="505" t="s">
        <v>6</v>
      </c>
      <c r="BY227" s="498" t="s">
        <v>2140</v>
      </c>
      <c r="BZ227" s="114" t="s">
        <v>2</v>
      </c>
      <c r="CA227" s="92"/>
      <c r="CB227" s="133">
        <v>6</v>
      </c>
      <c r="CC227" s="143" t="s">
        <v>1233</v>
      </c>
      <c r="CD227" s="145" t="s">
        <v>6</v>
      </c>
      <c r="CE227" s="97" t="s">
        <v>276</v>
      </c>
      <c r="CF227" s="133" t="s">
        <v>6</v>
      </c>
      <c r="CG227" s="143" t="s">
        <v>1316</v>
      </c>
      <c r="CH227" s="91">
        <v>4.5</v>
      </c>
      <c r="CI227" s="92" t="s">
        <v>1357</v>
      </c>
      <c r="CJ227" s="91">
        <v>7</v>
      </c>
      <c r="CK227" s="140" t="s">
        <v>1404</v>
      </c>
      <c r="CL227" s="207">
        <v>6.25</v>
      </c>
      <c r="CM227" s="92" t="s">
        <v>1459</v>
      </c>
      <c r="CN227" s="150">
        <v>4.7</v>
      </c>
      <c r="CO227" s="92" t="s">
        <v>1637</v>
      </c>
      <c r="CP227" s="91" t="s">
        <v>6</v>
      </c>
      <c r="CQ227" s="92" t="s">
        <v>1480</v>
      </c>
      <c r="CR227" s="133" t="s">
        <v>6</v>
      </c>
      <c r="CS227" s="64" t="s">
        <v>1600</v>
      </c>
      <c r="CT227" s="114">
        <v>6.5</v>
      </c>
      <c r="CU227" s="92" t="s">
        <v>1491</v>
      </c>
      <c r="CV227" s="114">
        <v>6</v>
      </c>
      <c r="CW227" s="92" t="s">
        <v>1562</v>
      </c>
      <c r="CX227" s="92">
        <v>5</v>
      </c>
      <c r="CY227" s="92" t="s">
        <v>2313</v>
      </c>
      <c r="CZ227" s="46">
        <v>4</v>
      </c>
      <c r="DA227" s="45" t="s">
        <v>2254</v>
      </c>
      <c r="DB227" s="510" t="s">
        <v>2</v>
      </c>
      <c r="DC227" s="184">
        <f t="shared" si="21"/>
        <v>23</v>
      </c>
    </row>
    <row r="228" spans="1:107" s="184" customFormat="1" ht="19" customHeight="1" x14ac:dyDescent="0.25">
      <c r="A228" s="205"/>
      <c r="B228" s="5">
        <v>181</v>
      </c>
      <c r="C228" s="6" t="s">
        <v>188</v>
      </c>
      <c r="D228" s="29" t="s">
        <v>6</v>
      </c>
      <c r="E228" s="27"/>
      <c r="F228" s="46" t="s">
        <v>2</v>
      </c>
      <c r="G228" s="46"/>
      <c r="H228" s="186" t="s">
        <v>6</v>
      </c>
      <c r="I228" s="125" t="s">
        <v>1688</v>
      </c>
      <c r="J228" s="481" t="s">
        <v>6</v>
      </c>
      <c r="K228" s="482" t="s">
        <v>1879</v>
      </c>
      <c r="L228" s="60" t="s">
        <v>6</v>
      </c>
      <c r="M228" s="64"/>
      <c r="N228" s="145" t="s">
        <v>6</v>
      </c>
      <c r="O228" s="97"/>
      <c r="P228" s="213" t="s">
        <v>6</v>
      </c>
      <c r="Q228" s="125"/>
      <c r="R228" s="181">
        <v>0.39800000000000002</v>
      </c>
      <c r="S228" s="88" t="s">
        <v>1852</v>
      </c>
      <c r="T228" s="267" t="s">
        <v>6</v>
      </c>
      <c r="U228" s="188" t="s">
        <v>1845</v>
      </c>
      <c r="V228" s="144">
        <v>6</v>
      </c>
      <c r="W228" s="80" t="s">
        <v>465</v>
      </c>
      <c r="X228" s="85" t="s">
        <v>6</v>
      </c>
      <c r="Y228" s="88" t="s">
        <v>503</v>
      </c>
      <c r="Z228" s="91">
        <v>4</v>
      </c>
      <c r="AA228" s="92"/>
      <c r="AB228" s="91" t="s">
        <v>6</v>
      </c>
      <c r="AC228" s="92"/>
      <c r="AD228" s="96" t="s">
        <v>6</v>
      </c>
      <c r="AE228" s="92"/>
      <c r="AF228" s="46" t="s">
        <v>6</v>
      </c>
      <c r="AG228" s="45" t="s">
        <v>609</v>
      </c>
      <c r="AH228" s="133" t="s">
        <v>6</v>
      </c>
      <c r="AI228" s="92" t="s">
        <v>660</v>
      </c>
      <c r="AJ228" s="133">
        <v>6.5</v>
      </c>
      <c r="AK228" s="102" t="s">
        <v>668</v>
      </c>
      <c r="AL228" s="91" t="s">
        <v>6</v>
      </c>
      <c r="AM228" s="92"/>
      <c r="AN228" s="481" t="s">
        <v>6</v>
      </c>
      <c r="AO228" s="498" t="s">
        <v>2001</v>
      </c>
      <c r="AP228" s="114" t="s">
        <v>6</v>
      </c>
      <c r="AQ228" s="80" t="s">
        <v>780</v>
      </c>
      <c r="AR228" s="481" t="s">
        <v>6</v>
      </c>
      <c r="AS228" s="498" t="s">
        <v>2035</v>
      </c>
      <c r="AT228" s="481" t="s">
        <v>6</v>
      </c>
      <c r="AU228" s="498"/>
      <c r="AV228" s="115" t="s">
        <v>6</v>
      </c>
      <c r="AW228" s="92"/>
      <c r="AX228" s="206">
        <v>6.875</v>
      </c>
      <c r="AY228" s="64" t="s">
        <v>1778</v>
      </c>
      <c r="AZ228" s="133">
        <v>7</v>
      </c>
      <c r="BA228" s="64" t="s">
        <v>1725</v>
      </c>
      <c r="BB228" s="119" t="s">
        <v>6</v>
      </c>
      <c r="BC228" s="92"/>
      <c r="BD228" s="294" t="s">
        <v>2</v>
      </c>
      <c r="BE228" s="125"/>
      <c r="BF228" s="130">
        <v>5.5</v>
      </c>
      <c r="BG228" s="92"/>
      <c r="BH228" s="114" t="s">
        <v>6</v>
      </c>
      <c r="BI228" s="64" t="s">
        <v>276</v>
      </c>
      <c r="BJ228" s="91" t="s">
        <v>2</v>
      </c>
      <c r="BK228" s="91"/>
      <c r="BL228" s="91">
        <v>6.875</v>
      </c>
      <c r="BM228" s="92" t="s">
        <v>1005</v>
      </c>
      <c r="BN228" s="481">
        <v>5.125</v>
      </c>
      <c r="BO228" s="498"/>
      <c r="BP228" s="136">
        <v>4</v>
      </c>
      <c r="BQ228" s="201" t="s">
        <v>1037</v>
      </c>
      <c r="BR228" s="150">
        <v>4.75</v>
      </c>
      <c r="BS228" s="92" t="s">
        <v>1090</v>
      </c>
      <c r="BT228" s="91" t="s">
        <v>6</v>
      </c>
      <c r="BU228" s="92"/>
      <c r="BV228" s="144">
        <v>5.75</v>
      </c>
      <c r="BW228" s="92" t="s">
        <v>1176</v>
      </c>
      <c r="BX228" s="505" t="s">
        <v>6</v>
      </c>
      <c r="BY228" s="498"/>
      <c r="BZ228" s="114"/>
      <c r="CA228" s="92"/>
      <c r="CB228" s="91" t="s">
        <v>6</v>
      </c>
      <c r="CC228" s="92"/>
      <c r="CD228" s="145" t="s">
        <v>6</v>
      </c>
      <c r="CE228" s="97"/>
      <c r="CF228" s="133" t="s">
        <v>6</v>
      </c>
      <c r="CG228" s="143"/>
      <c r="CH228" s="91">
        <v>4.5</v>
      </c>
      <c r="CI228" s="92" t="s">
        <v>1357</v>
      </c>
      <c r="CJ228" s="133">
        <v>7</v>
      </c>
      <c r="CK228" s="140" t="s">
        <v>1404</v>
      </c>
      <c r="CL228" s="207" t="s">
        <v>6</v>
      </c>
      <c r="CM228" s="92" t="s">
        <v>1460</v>
      </c>
      <c r="CN228" s="150">
        <v>4.7</v>
      </c>
      <c r="CO228" s="92" t="s">
        <v>1637</v>
      </c>
      <c r="CP228" s="91" t="s">
        <v>6</v>
      </c>
      <c r="CQ228" s="92"/>
      <c r="CR228" s="133" t="s">
        <v>6</v>
      </c>
      <c r="CS228" s="64" t="s">
        <v>1600</v>
      </c>
      <c r="CT228" s="114">
        <v>6.5</v>
      </c>
      <c r="CU228" s="92" t="s">
        <v>1491</v>
      </c>
      <c r="CV228" s="114">
        <v>6</v>
      </c>
      <c r="CW228" s="92" t="s">
        <v>1562</v>
      </c>
      <c r="CX228" s="92">
        <v>5</v>
      </c>
      <c r="CY228" s="92" t="s">
        <v>2314</v>
      </c>
      <c r="CZ228" s="46">
        <v>4</v>
      </c>
      <c r="DA228" s="45" t="s">
        <v>2254</v>
      </c>
      <c r="DB228" s="510" t="s">
        <v>2</v>
      </c>
      <c r="DC228" s="184">
        <f t="shared" si="21"/>
        <v>19</v>
      </c>
    </row>
    <row r="229" spans="1:107" s="184" customFormat="1" ht="19" customHeight="1" x14ac:dyDescent="0.25">
      <c r="A229" s="205"/>
      <c r="B229" s="5">
        <v>182</v>
      </c>
      <c r="C229" s="12" t="s">
        <v>189</v>
      </c>
      <c r="D229" s="39" t="s">
        <v>6</v>
      </c>
      <c r="E229" s="40"/>
      <c r="F229" s="145"/>
      <c r="G229" s="145"/>
      <c r="H229" s="133" t="s">
        <v>6</v>
      </c>
      <c r="I229" s="64"/>
      <c r="J229" s="481" t="s">
        <v>6</v>
      </c>
      <c r="K229" s="482" t="s">
        <v>1944</v>
      </c>
      <c r="L229" s="60" t="s">
        <v>2</v>
      </c>
      <c r="M229" s="64" t="s">
        <v>357</v>
      </c>
      <c r="N229" s="145" t="s">
        <v>6</v>
      </c>
      <c r="O229" s="97"/>
      <c r="P229" s="207">
        <v>6.35</v>
      </c>
      <c r="Q229" s="64" t="s">
        <v>413</v>
      </c>
      <c r="R229" s="270">
        <v>0.39800000000000002</v>
      </c>
      <c r="S229" s="88" t="s">
        <v>1852</v>
      </c>
      <c r="T229" s="203">
        <v>5.75</v>
      </c>
      <c r="U229" s="188"/>
      <c r="V229" s="79"/>
      <c r="W229" s="80" t="s">
        <v>466</v>
      </c>
      <c r="X229" s="91" t="s">
        <v>6</v>
      </c>
      <c r="Y229" s="92" t="s">
        <v>504</v>
      </c>
      <c r="Z229" s="91">
        <v>4</v>
      </c>
      <c r="AA229" s="92"/>
      <c r="AB229" s="91">
        <v>6</v>
      </c>
      <c r="AC229" s="92" t="s">
        <v>569</v>
      </c>
      <c r="AD229" s="96" t="s">
        <v>6</v>
      </c>
      <c r="AE229" s="92"/>
      <c r="AF229" s="46" t="s">
        <v>6</v>
      </c>
      <c r="AG229" s="45"/>
      <c r="AH229" s="133" t="s">
        <v>6</v>
      </c>
      <c r="AI229" s="92" t="s">
        <v>661</v>
      </c>
      <c r="AJ229" s="133">
        <v>6.5</v>
      </c>
      <c r="AK229" s="102" t="s">
        <v>668</v>
      </c>
      <c r="AL229" s="91">
        <v>6</v>
      </c>
      <c r="AM229" s="92"/>
      <c r="AN229" s="481">
        <v>5</v>
      </c>
      <c r="AO229" s="498"/>
      <c r="AP229" s="200">
        <v>6</v>
      </c>
      <c r="AQ229" s="92" t="s">
        <v>781</v>
      </c>
      <c r="AR229" s="481">
        <v>6</v>
      </c>
      <c r="AS229" s="498" t="s">
        <v>2036</v>
      </c>
      <c r="AT229" s="481" t="s">
        <v>6</v>
      </c>
      <c r="AU229" s="498"/>
      <c r="AV229" s="115" t="s">
        <v>6</v>
      </c>
      <c r="AW229" s="91"/>
      <c r="AX229" s="168">
        <v>6.875</v>
      </c>
      <c r="AY229" s="64" t="s">
        <v>1779</v>
      </c>
      <c r="AZ229" s="133">
        <v>7</v>
      </c>
      <c r="BA229" s="64" t="s">
        <v>1726</v>
      </c>
      <c r="BB229" s="119" t="s">
        <v>6</v>
      </c>
      <c r="BC229" s="91"/>
      <c r="BD229" s="114" t="s">
        <v>2</v>
      </c>
      <c r="BE229" s="64"/>
      <c r="BF229" s="130">
        <v>5.5</v>
      </c>
      <c r="BG229" s="92"/>
      <c r="BH229" s="114" t="s">
        <v>6</v>
      </c>
      <c r="BI229" s="133"/>
      <c r="BJ229" s="91"/>
      <c r="BK229" s="91"/>
      <c r="BL229" s="91">
        <v>6.875</v>
      </c>
      <c r="BM229" s="92" t="s">
        <v>1006</v>
      </c>
      <c r="BN229" s="481">
        <v>5.125</v>
      </c>
      <c r="BO229" s="498"/>
      <c r="BP229" s="136">
        <v>4</v>
      </c>
      <c r="BQ229" s="201"/>
      <c r="BR229" s="150">
        <v>4.75</v>
      </c>
      <c r="BS229" s="92" t="s">
        <v>1090</v>
      </c>
      <c r="BT229" s="91" t="s">
        <v>6</v>
      </c>
      <c r="BU229" s="91"/>
      <c r="BV229" s="133" t="s">
        <v>6</v>
      </c>
      <c r="BW229" s="92" t="s">
        <v>1175</v>
      </c>
      <c r="BX229" s="505" t="s">
        <v>6</v>
      </c>
      <c r="BY229" s="498"/>
      <c r="BZ229" s="114"/>
      <c r="CA229" s="92"/>
      <c r="CB229" s="91">
        <v>6</v>
      </c>
      <c r="CC229" s="92" t="s">
        <v>1237</v>
      </c>
      <c r="CD229" s="145">
        <v>7</v>
      </c>
      <c r="CE229" s="97" t="s">
        <v>2159</v>
      </c>
      <c r="CF229" s="133" t="s">
        <v>6</v>
      </c>
      <c r="CG229" s="143"/>
      <c r="CH229" s="91">
        <v>4.5</v>
      </c>
      <c r="CI229" s="92"/>
      <c r="CJ229" s="91">
        <v>7</v>
      </c>
      <c r="CK229" s="92"/>
      <c r="CL229" s="150">
        <v>6.25</v>
      </c>
      <c r="CM229" s="92"/>
      <c r="CN229" s="150" t="s">
        <v>6</v>
      </c>
      <c r="CO229" s="92" t="s">
        <v>1638</v>
      </c>
      <c r="CP229" s="91" t="s">
        <v>6</v>
      </c>
      <c r="CQ229" s="91"/>
      <c r="CR229" s="133">
        <v>5.3</v>
      </c>
      <c r="CS229" s="64" t="s">
        <v>1601</v>
      </c>
      <c r="CT229" s="114">
        <v>6.5</v>
      </c>
      <c r="CU229" s="92" t="s">
        <v>1491</v>
      </c>
      <c r="CV229" s="114">
        <v>6</v>
      </c>
      <c r="CW229" s="92"/>
      <c r="CX229" s="92">
        <v>5</v>
      </c>
      <c r="CY229" s="92"/>
      <c r="CZ229" s="46">
        <v>4</v>
      </c>
      <c r="DA229" s="512" t="s">
        <v>2255</v>
      </c>
      <c r="DC229" s="184">
        <f t="shared" si="21"/>
        <v>27</v>
      </c>
    </row>
    <row r="230" spans="1:107" s="184" customFormat="1" ht="19" customHeight="1" x14ac:dyDescent="0.25">
      <c r="A230" s="205">
        <v>445210</v>
      </c>
      <c r="B230" s="5">
        <v>183</v>
      </c>
      <c r="C230" s="12" t="s">
        <v>190</v>
      </c>
      <c r="D230" s="39" t="s">
        <v>6</v>
      </c>
      <c r="E230" s="40"/>
      <c r="F230" s="145"/>
      <c r="G230" s="145"/>
      <c r="H230" s="133" t="s">
        <v>6</v>
      </c>
      <c r="I230" s="64"/>
      <c r="J230" s="481" t="s">
        <v>6</v>
      </c>
      <c r="K230" s="482"/>
      <c r="L230" s="60" t="s">
        <v>6</v>
      </c>
      <c r="M230" s="64"/>
      <c r="N230" s="145" t="s">
        <v>6</v>
      </c>
      <c r="O230" s="97"/>
      <c r="P230" s="207" t="s">
        <v>6</v>
      </c>
      <c r="Q230" s="64"/>
      <c r="R230" s="270">
        <v>0.39800000000000002</v>
      </c>
      <c r="S230" s="88" t="s">
        <v>1852</v>
      </c>
      <c r="T230" s="203" t="s">
        <v>6</v>
      </c>
      <c r="U230" s="188"/>
      <c r="V230" s="79" t="s">
        <v>6</v>
      </c>
      <c r="W230" s="80"/>
      <c r="X230" s="91" t="s">
        <v>6</v>
      </c>
      <c r="Y230" s="88" t="s">
        <v>477</v>
      </c>
      <c r="Z230" s="91">
        <v>4</v>
      </c>
      <c r="AA230" s="92"/>
      <c r="AB230" s="91">
        <v>6</v>
      </c>
      <c r="AC230" s="92"/>
      <c r="AD230" s="96" t="s">
        <v>6</v>
      </c>
      <c r="AE230" s="92"/>
      <c r="AF230" s="46" t="s">
        <v>6</v>
      </c>
      <c r="AG230" s="45"/>
      <c r="AH230" s="133" t="s">
        <v>6</v>
      </c>
      <c r="AI230" s="129" t="s">
        <v>662</v>
      </c>
      <c r="AJ230" s="133">
        <v>6.5</v>
      </c>
      <c r="AK230" s="102" t="s">
        <v>668</v>
      </c>
      <c r="AL230" s="91">
        <v>6</v>
      </c>
      <c r="AM230" s="92"/>
      <c r="AN230" s="481" t="s">
        <v>6</v>
      </c>
      <c r="AO230" s="498" t="s">
        <v>2002</v>
      </c>
      <c r="AP230" s="114" t="s">
        <v>6</v>
      </c>
      <c r="AQ230" s="92"/>
      <c r="AR230" s="481" t="s">
        <v>6</v>
      </c>
      <c r="AS230" s="498"/>
      <c r="AT230" s="481" t="s">
        <v>6</v>
      </c>
      <c r="AU230" s="498"/>
      <c r="AV230" s="115" t="s">
        <v>6</v>
      </c>
      <c r="AW230" s="91"/>
      <c r="AX230" s="168" t="s">
        <v>6</v>
      </c>
      <c r="AY230" s="64"/>
      <c r="AZ230" s="91">
        <v>7</v>
      </c>
      <c r="BA230" s="64"/>
      <c r="BB230" s="119" t="s">
        <v>6</v>
      </c>
      <c r="BC230" s="91"/>
      <c r="BD230" s="114"/>
      <c r="BE230" s="64"/>
      <c r="BF230" s="130" t="s">
        <v>6</v>
      </c>
      <c r="BG230" s="92" t="s">
        <v>921</v>
      </c>
      <c r="BH230" s="114" t="s">
        <v>6</v>
      </c>
      <c r="BI230" s="133"/>
      <c r="BJ230" s="91"/>
      <c r="BK230" s="91"/>
      <c r="BL230" s="91" t="s">
        <v>6</v>
      </c>
      <c r="BM230" s="91"/>
      <c r="BN230" s="481">
        <v>5.125</v>
      </c>
      <c r="BO230" s="498"/>
      <c r="BP230" s="136">
        <v>4</v>
      </c>
      <c r="BQ230" s="201"/>
      <c r="BR230" s="91" t="s">
        <v>6</v>
      </c>
      <c r="BS230" s="91"/>
      <c r="BT230" s="91" t="s">
        <v>6</v>
      </c>
      <c r="BU230" s="91"/>
      <c r="BV230" s="133" t="s">
        <v>6</v>
      </c>
      <c r="BW230" s="91"/>
      <c r="BX230" s="505" t="s">
        <v>6</v>
      </c>
      <c r="BY230" s="498"/>
      <c r="BZ230" s="114"/>
      <c r="CA230" s="92"/>
      <c r="CB230" s="91">
        <v>6</v>
      </c>
      <c r="CC230" s="92" t="s">
        <v>2381</v>
      </c>
      <c r="CD230" s="145" t="s">
        <v>6</v>
      </c>
      <c r="CE230" s="97"/>
      <c r="CF230" s="133" t="s">
        <v>6</v>
      </c>
      <c r="CG230" s="143"/>
      <c r="CH230" s="91">
        <v>4.5</v>
      </c>
      <c r="CI230" s="92"/>
      <c r="CJ230" s="91" t="s">
        <v>6</v>
      </c>
      <c r="CK230" s="92"/>
      <c r="CL230" s="150" t="s">
        <v>6</v>
      </c>
      <c r="CM230" s="92"/>
      <c r="CN230" s="150" t="s">
        <v>6</v>
      </c>
      <c r="CO230" s="91"/>
      <c r="CP230" s="91" t="s">
        <v>6</v>
      </c>
      <c r="CQ230" s="91"/>
      <c r="CR230" s="133">
        <v>5.3</v>
      </c>
      <c r="CS230" s="211" t="s">
        <v>1602</v>
      </c>
      <c r="CT230" s="114">
        <v>0.47099999999999997</v>
      </c>
      <c r="CU230" s="92" t="s">
        <v>1488</v>
      </c>
      <c r="CV230" s="114">
        <v>6</v>
      </c>
      <c r="CW230" s="92"/>
      <c r="CX230" s="92" t="s">
        <v>6</v>
      </c>
      <c r="CY230" s="92"/>
      <c r="CZ230" s="46">
        <v>4</v>
      </c>
      <c r="DA230" s="512" t="s">
        <v>2255</v>
      </c>
      <c r="DC230" s="184">
        <f t="shared" si="21"/>
        <v>14</v>
      </c>
    </row>
    <row r="231" spans="1:107" s="184" customFormat="1" ht="19" customHeight="1" x14ac:dyDescent="0.25">
      <c r="A231" s="205"/>
      <c r="B231" s="5">
        <v>184</v>
      </c>
      <c r="C231" s="12" t="s">
        <v>191</v>
      </c>
      <c r="D231" s="39" t="s">
        <v>6</v>
      </c>
      <c r="E231" s="40"/>
      <c r="F231" s="145"/>
      <c r="G231" s="145"/>
      <c r="H231" s="133" t="s">
        <v>6</v>
      </c>
      <c r="I231" s="64"/>
      <c r="J231" s="481" t="s">
        <v>6</v>
      </c>
      <c r="K231" s="482"/>
      <c r="L231" s="60" t="s">
        <v>6</v>
      </c>
      <c r="M231" s="64" t="s">
        <v>358</v>
      </c>
      <c r="N231" s="145" t="s">
        <v>6</v>
      </c>
      <c r="O231" s="97"/>
      <c r="P231" s="207" t="s">
        <v>6</v>
      </c>
      <c r="Q231" s="64"/>
      <c r="R231" s="270">
        <v>0.39800000000000002</v>
      </c>
      <c r="S231" s="88" t="s">
        <v>1852</v>
      </c>
      <c r="T231" s="203" t="s">
        <v>6</v>
      </c>
      <c r="U231" s="188"/>
      <c r="V231" s="79">
        <v>6</v>
      </c>
      <c r="W231" s="80"/>
      <c r="X231" s="91" t="s">
        <v>6</v>
      </c>
      <c r="Y231" s="92"/>
      <c r="Z231" s="91">
        <v>4</v>
      </c>
      <c r="AA231" s="92"/>
      <c r="AB231" s="91">
        <v>6</v>
      </c>
      <c r="AC231" s="92"/>
      <c r="AD231" s="96" t="s">
        <v>6</v>
      </c>
      <c r="AE231" s="92"/>
      <c r="AF231" s="46" t="s">
        <v>6</v>
      </c>
      <c r="AG231" s="45"/>
      <c r="AH231" s="91">
        <v>6</v>
      </c>
      <c r="AI231" s="92"/>
      <c r="AJ231" s="133">
        <v>6.5</v>
      </c>
      <c r="AK231" s="102" t="s">
        <v>668</v>
      </c>
      <c r="AL231" s="91" t="s">
        <v>6</v>
      </c>
      <c r="AM231" s="92"/>
      <c r="AN231" s="481" t="s">
        <v>6</v>
      </c>
      <c r="AO231" s="498"/>
      <c r="AP231" s="79">
        <v>6</v>
      </c>
      <c r="AQ231" s="92" t="s">
        <v>781</v>
      </c>
      <c r="AR231" s="481">
        <v>6</v>
      </c>
      <c r="AS231" s="498"/>
      <c r="AT231" s="481">
        <v>6.25</v>
      </c>
      <c r="AU231" s="498"/>
      <c r="AV231" s="115">
        <v>6</v>
      </c>
      <c r="AW231" s="92" t="s">
        <v>825</v>
      </c>
      <c r="AX231" s="168">
        <v>6.875</v>
      </c>
      <c r="AY231" s="64"/>
      <c r="AZ231" s="91" t="s">
        <v>6</v>
      </c>
      <c r="BA231" s="64"/>
      <c r="BB231" s="119" t="s">
        <v>6</v>
      </c>
      <c r="BC231" s="91"/>
      <c r="BD231" s="114"/>
      <c r="BE231" s="64"/>
      <c r="BF231" s="130">
        <v>5.5</v>
      </c>
      <c r="BG231" s="92"/>
      <c r="BH231" s="114" t="s">
        <v>6</v>
      </c>
      <c r="BI231" s="64"/>
      <c r="BJ231" s="91"/>
      <c r="BK231" s="91"/>
      <c r="BL231" s="91">
        <v>6.875</v>
      </c>
      <c r="BM231" s="91"/>
      <c r="BN231" s="481">
        <v>5.125</v>
      </c>
      <c r="BO231" s="498"/>
      <c r="BP231" s="136">
        <v>4</v>
      </c>
      <c r="BQ231" s="201"/>
      <c r="BR231" s="256" t="s">
        <v>6</v>
      </c>
      <c r="BS231" s="256"/>
      <c r="BT231" s="91" t="s">
        <v>6</v>
      </c>
      <c r="BU231" s="92" t="s">
        <v>1103</v>
      </c>
      <c r="BV231" s="144">
        <v>5.75</v>
      </c>
      <c r="BW231" s="91"/>
      <c r="BX231" s="505" t="s">
        <v>6</v>
      </c>
      <c r="BY231" s="498"/>
      <c r="BZ231" s="114"/>
      <c r="CA231" s="92"/>
      <c r="CB231" s="91">
        <v>6</v>
      </c>
      <c r="CC231" s="91"/>
      <c r="CD231" s="145">
        <v>7</v>
      </c>
      <c r="CE231" s="97"/>
      <c r="CF231" s="133" t="s">
        <v>6</v>
      </c>
      <c r="CG231" s="143" t="s">
        <v>1317</v>
      </c>
      <c r="CH231" s="91">
        <v>4.5</v>
      </c>
      <c r="CI231" s="92"/>
      <c r="CJ231" s="91" t="s">
        <v>6</v>
      </c>
      <c r="CK231" s="92"/>
      <c r="CL231" s="150">
        <v>6.25</v>
      </c>
      <c r="CM231" s="92"/>
      <c r="CN231" s="150">
        <v>4.7</v>
      </c>
      <c r="CO231" s="91"/>
      <c r="CP231" s="91">
        <v>6</v>
      </c>
      <c r="CQ231" s="91"/>
      <c r="CR231" s="133" t="s">
        <v>6</v>
      </c>
      <c r="CS231" s="133"/>
      <c r="CT231" s="114">
        <v>6.5</v>
      </c>
      <c r="CU231" s="92" t="s">
        <v>1491</v>
      </c>
      <c r="CV231" s="114">
        <v>6</v>
      </c>
      <c r="CW231" s="92"/>
      <c r="CX231" s="92">
        <v>5</v>
      </c>
      <c r="CY231" s="92"/>
      <c r="CZ231" s="46">
        <v>4</v>
      </c>
      <c r="DA231" s="45" t="s">
        <v>2256</v>
      </c>
      <c r="DB231" s="510" t="s">
        <v>2</v>
      </c>
      <c r="DC231" s="184">
        <f t="shared" si="21"/>
        <v>26</v>
      </c>
    </row>
    <row r="232" spans="1:107" s="184" customFormat="1" ht="19" customHeight="1" x14ac:dyDescent="0.25">
      <c r="A232" s="205"/>
      <c r="B232" s="5">
        <v>185</v>
      </c>
      <c r="C232" s="12" t="s">
        <v>192</v>
      </c>
      <c r="D232" s="39" t="s">
        <v>6</v>
      </c>
      <c r="E232" s="40" t="s">
        <v>278</v>
      </c>
      <c r="F232" s="145" t="s">
        <v>2</v>
      </c>
      <c r="G232" s="145"/>
      <c r="H232" s="133">
        <v>6.5</v>
      </c>
      <c r="I232" s="64" t="s">
        <v>1689</v>
      </c>
      <c r="J232" s="481" t="s">
        <v>6</v>
      </c>
      <c r="K232" s="482" t="s">
        <v>1945</v>
      </c>
      <c r="L232" s="60">
        <v>7.25</v>
      </c>
      <c r="M232" s="64" t="s">
        <v>359</v>
      </c>
      <c r="N232" s="145">
        <v>2.9</v>
      </c>
      <c r="O232" s="97" t="s">
        <v>2357</v>
      </c>
      <c r="P232" s="207">
        <v>6.35</v>
      </c>
      <c r="Q232" s="64"/>
      <c r="R232" s="270">
        <v>0.39800000000000002</v>
      </c>
      <c r="S232" s="88" t="s">
        <v>1852</v>
      </c>
      <c r="T232" s="203">
        <v>5.75</v>
      </c>
      <c r="U232" s="188"/>
      <c r="V232" s="79">
        <v>6</v>
      </c>
      <c r="W232" s="80"/>
      <c r="X232" s="91" t="s">
        <v>6</v>
      </c>
      <c r="Y232" s="92" t="s">
        <v>504</v>
      </c>
      <c r="Z232" s="133">
        <v>4</v>
      </c>
      <c r="AA232" s="92" t="s">
        <v>546</v>
      </c>
      <c r="AB232" s="91">
        <v>6</v>
      </c>
      <c r="AC232" s="92" t="s">
        <v>570</v>
      </c>
      <c r="AD232" s="96" t="s">
        <v>6</v>
      </c>
      <c r="AE232" s="92"/>
      <c r="AF232" s="46" t="s">
        <v>6</v>
      </c>
      <c r="AG232" s="45" t="s">
        <v>610</v>
      </c>
      <c r="AH232" s="91">
        <v>6</v>
      </c>
      <c r="AI232" s="129" t="s">
        <v>621</v>
      </c>
      <c r="AJ232" s="133">
        <v>6.5</v>
      </c>
      <c r="AK232" s="102" t="s">
        <v>668</v>
      </c>
      <c r="AL232" s="91">
        <v>6</v>
      </c>
      <c r="AM232" s="92" t="s">
        <v>748</v>
      </c>
      <c r="AN232" s="481">
        <v>5</v>
      </c>
      <c r="AO232" s="498"/>
      <c r="AP232" s="79">
        <v>6</v>
      </c>
      <c r="AQ232" s="80" t="s">
        <v>782</v>
      </c>
      <c r="AR232" s="481">
        <v>6</v>
      </c>
      <c r="AS232" s="498" t="s">
        <v>2037</v>
      </c>
      <c r="AT232" s="481" t="s">
        <v>6</v>
      </c>
      <c r="AU232" s="498"/>
      <c r="AV232" s="115" t="s">
        <v>6</v>
      </c>
      <c r="AW232" s="92" t="s">
        <v>826</v>
      </c>
      <c r="AX232" s="168">
        <v>6.875</v>
      </c>
      <c r="AY232" s="64" t="s">
        <v>1780</v>
      </c>
      <c r="AZ232" s="91">
        <v>7</v>
      </c>
      <c r="BA232" s="64"/>
      <c r="BB232" s="119" t="s">
        <v>6</v>
      </c>
      <c r="BC232" s="91"/>
      <c r="BD232" s="114" t="s">
        <v>2</v>
      </c>
      <c r="BE232" s="64"/>
      <c r="BF232" s="130">
        <v>5.5</v>
      </c>
      <c r="BG232" s="92"/>
      <c r="BH232" s="114" t="s">
        <v>6</v>
      </c>
      <c r="BI232" s="64" t="s">
        <v>942</v>
      </c>
      <c r="BJ232" s="91" t="s">
        <v>2</v>
      </c>
      <c r="BK232" s="91"/>
      <c r="BL232" s="91">
        <v>6.875</v>
      </c>
      <c r="BM232" s="91"/>
      <c r="BN232" s="481">
        <v>5.125</v>
      </c>
      <c r="BO232" s="498"/>
      <c r="BP232" s="136">
        <v>4</v>
      </c>
      <c r="BQ232" s="201"/>
      <c r="BR232" s="207">
        <v>4.75</v>
      </c>
      <c r="BS232" s="92" t="s">
        <v>1091</v>
      </c>
      <c r="BT232" s="91" t="s">
        <v>6</v>
      </c>
      <c r="BU232" s="91"/>
      <c r="BV232" s="144">
        <v>5.75</v>
      </c>
      <c r="BW232" s="91"/>
      <c r="BX232" s="505" t="s">
        <v>6</v>
      </c>
      <c r="BY232" s="498"/>
      <c r="BZ232" s="114"/>
      <c r="CA232" s="92"/>
      <c r="CB232" s="91">
        <v>6</v>
      </c>
      <c r="CC232" s="92" t="s">
        <v>1238</v>
      </c>
      <c r="CD232" s="145" t="s">
        <v>6</v>
      </c>
      <c r="CE232" s="97" t="s">
        <v>2160</v>
      </c>
      <c r="CF232" s="133" t="s">
        <v>6</v>
      </c>
      <c r="CG232" s="143" t="s">
        <v>1318</v>
      </c>
      <c r="CH232" s="91">
        <v>4.5</v>
      </c>
      <c r="CI232" s="92"/>
      <c r="CJ232" s="91">
        <v>7</v>
      </c>
      <c r="CK232" s="92"/>
      <c r="CL232" s="150">
        <v>6.25</v>
      </c>
      <c r="CM232" s="92" t="s">
        <v>2</v>
      </c>
      <c r="CN232" s="150">
        <v>4.7</v>
      </c>
      <c r="CO232" s="92" t="s">
        <v>1639</v>
      </c>
      <c r="CP232" s="91" t="s">
        <v>6</v>
      </c>
      <c r="CQ232" s="92" t="s">
        <v>1481</v>
      </c>
      <c r="CR232" s="133" t="s">
        <v>6</v>
      </c>
      <c r="CS232" s="64" t="s">
        <v>1603</v>
      </c>
      <c r="CT232" s="114">
        <v>6.5</v>
      </c>
      <c r="CU232" s="92" t="s">
        <v>1491</v>
      </c>
      <c r="CV232" s="114">
        <v>6</v>
      </c>
      <c r="CW232" s="92"/>
      <c r="CX232" s="92">
        <v>5</v>
      </c>
      <c r="CY232" s="92" t="s">
        <v>2314</v>
      </c>
      <c r="CZ232" s="46">
        <v>4</v>
      </c>
      <c r="DA232" s="45" t="s">
        <v>2257</v>
      </c>
      <c r="DB232" s="510" t="s">
        <v>2</v>
      </c>
      <c r="DC232" s="184">
        <f t="shared" si="21"/>
        <v>32</v>
      </c>
    </row>
    <row r="233" spans="1:107" s="184" customFormat="1" ht="19" customHeight="1" x14ac:dyDescent="0.25">
      <c r="A233" s="205"/>
      <c r="B233" s="5"/>
      <c r="C233" s="6"/>
      <c r="D233" s="29"/>
      <c r="E233" s="27"/>
      <c r="F233" s="46"/>
      <c r="G233" s="46"/>
      <c r="H233" s="186"/>
      <c r="I233" s="125"/>
      <c r="J233" s="481"/>
      <c r="K233" s="482"/>
      <c r="L233" s="60"/>
      <c r="M233" s="64"/>
      <c r="N233" s="145"/>
      <c r="O233" s="97"/>
      <c r="P233" s="85"/>
      <c r="Q233" s="125"/>
      <c r="R233" s="181"/>
      <c r="S233" s="88"/>
      <c r="T233" s="187">
        <v>5.75</v>
      </c>
      <c r="U233" s="188"/>
      <c r="V233" s="79"/>
      <c r="W233" s="80"/>
      <c r="X233" s="85"/>
      <c r="Y233" s="88"/>
      <c r="Z233" s="91"/>
      <c r="AA233" s="92"/>
      <c r="AB233" s="91"/>
      <c r="AC233" s="92"/>
      <c r="AD233" s="96" t="s">
        <v>2</v>
      </c>
      <c r="AE233" s="92"/>
      <c r="AF233" s="46"/>
      <c r="AG233" s="45"/>
      <c r="AH233" s="91"/>
      <c r="AI233" s="92"/>
      <c r="AJ233" s="133"/>
      <c r="AK233" s="102"/>
      <c r="AL233" s="91"/>
      <c r="AM233" s="92"/>
      <c r="AN233" s="481"/>
      <c r="AO233" s="498"/>
      <c r="AP233" s="114"/>
      <c r="AQ233" s="92"/>
      <c r="AR233" s="481"/>
      <c r="AS233" s="498"/>
      <c r="AT233" s="481"/>
      <c r="AU233" s="498"/>
      <c r="AV233" s="268"/>
      <c r="AW233" s="269"/>
      <c r="AX233" s="168"/>
      <c r="AY233" s="64"/>
      <c r="AZ233" s="91"/>
      <c r="BA233" s="64"/>
      <c r="BB233" s="119"/>
      <c r="BC233" s="91"/>
      <c r="BD233" s="294"/>
      <c r="BE233" s="125"/>
      <c r="BF233" s="130"/>
      <c r="BG233" s="92"/>
      <c r="BH233" s="114"/>
      <c r="BI233" s="64"/>
      <c r="BJ233" s="91"/>
      <c r="BK233" s="91"/>
      <c r="BL233" s="91"/>
      <c r="BM233" s="91"/>
      <c r="BN233" s="481"/>
      <c r="BO233" s="498"/>
      <c r="BP233" s="136"/>
      <c r="BQ233" s="201"/>
      <c r="BR233" s="91"/>
      <c r="BS233" s="91"/>
      <c r="BT233" s="91"/>
      <c r="BU233" s="91"/>
      <c r="BV233" s="91"/>
      <c r="BW233" s="91"/>
      <c r="BX233" s="505"/>
      <c r="BY233" s="498"/>
      <c r="BZ233" s="114"/>
      <c r="CA233" s="92"/>
      <c r="CB233" s="91"/>
      <c r="CC233" s="91"/>
      <c r="CD233" s="145"/>
      <c r="CE233" s="97"/>
      <c r="CF233" s="91"/>
      <c r="CG233" s="91"/>
      <c r="CH233" s="91"/>
      <c r="CI233" s="92"/>
      <c r="CJ233" s="91"/>
      <c r="CK233" s="92"/>
      <c r="CL233" s="150"/>
      <c r="CM233" s="92"/>
      <c r="CN233" s="150"/>
      <c r="CO233" s="92"/>
      <c r="CP233" s="91"/>
      <c r="CQ233" s="91"/>
      <c r="CR233" s="133"/>
      <c r="CS233" s="133"/>
      <c r="CT233" s="114"/>
      <c r="CU233" s="92"/>
      <c r="CV233" s="114"/>
      <c r="CW233" s="92"/>
      <c r="CX233" s="92"/>
      <c r="CY233" s="92"/>
      <c r="CZ233" s="46"/>
      <c r="DA233" s="45"/>
    </row>
    <row r="234" spans="1:107" s="184" customFormat="1" ht="19" customHeight="1" x14ac:dyDescent="0.25">
      <c r="A234" s="205"/>
      <c r="B234" s="5"/>
      <c r="C234" s="6"/>
      <c r="D234" s="29"/>
      <c r="E234" s="27"/>
      <c r="F234" s="46"/>
      <c r="G234" s="46"/>
      <c r="H234" s="186"/>
      <c r="I234" s="125"/>
      <c r="J234" s="481"/>
      <c r="K234" s="482"/>
      <c r="L234" s="60"/>
      <c r="M234" s="64"/>
      <c r="N234" s="145"/>
      <c r="O234" s="97"/>
      <c r="P234" s="85"/>
      <c r="Q234" s="125"/>
      <c r="R234" s="181"/>
      <c r="S234" s="88"/>
      <c r="T234" s="187"/>
      <c r="U234" s="188"/>
      <c r="V234" s="79"/>
      <c r="W234" s="80"/>
      <c r="X234" s="85"/>
      <c r="Y234" s="88"/>
      <c r="Z234" s="91"/>
      <c r="AA234" s="92"/>
      <c r="AB234" s="91"/>
      <c r="AC234" s="92"/>
      <c r="AD234" s="96" t="s">
        <v>2</v>
      </c>
      <c r="AE234" s="92"/>
      <c r="AF234" s="46"/>
      <c r="AG234" s="45"/>
      <c r="AH234" s="91"/>
      <c r="AI234" s="92"/>
      <c r="AJ234" s="133"/>
      <c r="AK234" s="102"/>
      <c r="AL234" s="91"/>
      <c r="AM234" s="92"/>
      <c r="AN234" s="481"/>
      <c r="AO234" s="498"/>
      <c r="AP234" s="114"/>
      <c r="AQ234" s="92"/>
      <c r="AR234" s="481"/>
      <c r="AS234" s="498"/>
      <c r="AT234" s="481"/>
      <c r="AU234" s="498"/>
      <c r="AV234" s="268"/>
      <c r="AW234" s="272"/>
      <c r="AX234" s="168"/>
      <c r="AY234" s="64"/>
      <c r="AZ234" s="91"/>
      <c r="BA234" s="64"/>
      <c r="BB234" s="119"/>
      <c r="BC234" s="92"/>
      <c r="BD234" s="294"/>
      <c r="BE234" s="125"/>
      <c r="BF234" s="130"/>
      <c r="BG234" s="92"/>
      <c r="BH234" s="114"/>
      <c r="BI234" s="64"/>
      <c r="BJ234" s="91"/>
      <c r="BK234" s="91"/>
      <c r="BL234" s="91"/>
      <c r="BM234" s="92"/>
      <c r="BN234" s="481"/>
      <c r="BO234" s="498"/>
      <c r="BP234" s="136"/>
      <c r="BQ234" s="201"/>
      <c r="BR234" s="91"/>
      <c r="BS234" s="92"/>
      <c r="BT234" s="91"/>
      <c r="BU234" s="92"/>
      <c r="BV234" s="91"/>
      <c r="BW234" s="92"/>
      <c r="BX234" s="505"/>
      <c r="BY234" s="498"/>
      <c r="BZ234" s="114"/>
      <c r="CA234" s="92"/>
      <c r="CB234" s="91"/>
      <c r="CC234" s="92"/>
      <c r="CD234" s="145"/>
      <c r="CE234" s="97"/>
      <c r="CF234" s="91"/>
      <c r="CG234" s="92"/>
      <c r="CH234" s="91"/>
      <c r="CI234" s="92"/>
      <c r="CJ234" s="91"/>
      <c r="CK234" s="92"/>
      <c r="CL234" s="150"/>
      <c r="CM234" s="92"/>
      <c r="CN234" s="150"/>
      <c r="CO234" s="92"/>
      <c r="CP234" s="91"/>
      <c r="CQ234" s="92"/>
      <c r="CR234" s="133"/>
      <c r="CS234" s="64"/>
      <c r="CT234" s="114"/>
      <c r="CU234" s="92"/>
      <c r="CV234" s="114"/>
      <c r="CW234" s="92"/>
      <c r="CX234" s="92"/>
      <c r="CY234" s="92"/>
      <c r="CZ234" s="46"/>
      <c r="DA234" s="45"/>
    </row>
    <row r="235" spans="1:107" s="25" customFormat="1" ht="19" customHeight="1" x14ac:dyDescent="0.25">
      <c r="A235" s="377"/>
      <c r="B235" s="343"/>
      <c r="C235" s="344" t="s">
        <v>193</v>
      </c>
      <c r="D235" s="459"/>
      <c r="E235" s="460"/>
      <c r="F235" s="151" t="s">
        <v>2</v>
      </c>
      <c r="G235" s="151"/>
      <c r="H235" s="388"/>
      <c r="I235" s="353"/>
      <c r="J235" s="483"/>
      <c r="K235" s="484"/>
      <c r="L235" s="378"/>
      <c r="M235" s="366"/>
      <c r="N235" s="109"/>
      <c r="O235" s="169"/>
      <c r="P235" s="359"/>
      <c r="Q235" s="353"/>
      <c r="R235" s="354"/>
      <c r="S235" s="349"/>
      <c r="T235" s="461"/>
      <c r="U235" s="356"/>
      <c r="V235" s="357"/>
      <c r="W235" s="358"/>
      <c r="X235" s="359"/>
      <c r="Y235" s="349"/>
      <c r="Z235" s="360"/>
      <c r="AA235" s="142"/>
      <c r="AB235" s="360"/>
      <c r="AC235" s="142"/>
      <c r="AD235" s="361" t="s">
        <v>2</v>
      </c>
      <c r="AE235" s="142"/>
      <c r="AF235" s="151"/>
      <c r="AG235" s="55"/>
      <c r="AH235" s="360"/>
      <c r="AI235" s="142"/>
      <c r="AJ235" s="374"/>
      <c r="AK235" s="104"/>
      <c r="AL235" s="360"/>
      <c r="AM235" s="142"/>
      <c r="AN235" s="483"/>
      <c r="AO235" s="497"/>
      <c r="AP235" s="371"/>
      <c r="AQ235" s="142"/>
      <c r="AR235" s="483"/>
      <c r="AS235" s="497"/>
      <c r="AT235" s="483"/>
      <c r="AU235" s="497"/>
      <c r="AV235" s="363"/>
      <c r="AW235" s="142"/>
      <c r="AX235" s="364"/>
      <c r="AY235" s="366"/>
      <c r="AZ235" s="360"/>
      <c r="BA235" s="366"/>
      <c r="BB235" s="367"/>
      <c r="BC235" s="142"/>
      <c r="BD235" s="462"/>
      <c r="BE235" s="353"/>
      <c r="BF235" s="370"/>
      <c r="BG235" s="142"/>
      <c r="BH235" s="371"/>
      <c r="BI235" s="366"/>
      <c r="BJ235" s="360"/>
      <c r="BK235" s="360"/>
      <c r="BL235" s="360"/>
      <c r="BM235" s="142"/>
      <c r="BN235" s="483"/>
      <c r="BO235" s="497"/>
      <c r="BP235" s="372"/>
      <c r="BQ235" s="373"/>
      <c r="BR235" s="360"/>
      <c r="BS235" s="142"/>
      <c r="BT235" s="360"/>
      <c r="BU235" s="142"/>
      <c r="BV235" s="360"/>
      <c r="BW235" s="142"/>
      <c r="BX235" s="504"/>
      <c r="BY235" s="497"/>
      <c r="BZ235" s="371"/>
      <c r="CA235" s="142"/>
      <c r="CB235" s="360"/>
      <c r="CC235" s="142"/>
      <c r="CD235" s="109"/>
      <c r="CE235" s="169"/>
      <c r="CF235" s="360"/>
      <c r="CG235" s="142"/>
      <c r="CH235" s="360"/>
      <c r="CI235" s="142"/>
      <c r="CJ235" s="360"/>
      <c r="CK235" s="142"/>
      <c r="CL235" s="375"/>
      <c r="CM235" s="142"/>
      <c r="CN235" s="375"/>
      <c r="CO235" s="142"/>
      <c r="CP235" s="360"/>
      <c r="CQ235" s="142"/>
      <c r="CR235" s="374"/>
      <c r="CS235" s="366"/>
      <c r="CT235" s="371"/>
      <c r="CU235" s="142"/>
      <c r="CV235" s="371"/>
      <c r="CW235" s="142"/>
      <c r="CX235" s="142"/>
      <c r="CY235" s="142"/>
      <c r="CZ235" s="151"/>
      <c r="DA235" s="55"/>
    </row>
    <row r="236" spans="1:107" s="184" customFormat="1" ht="19" customHeight="1" x14ac:dyDescent="0.25">
      <c r="A236" s="205"/>
      <c r="B236" s="5">
        <v>186</v>
      </c>
      <c r="C236" s="6" t="s">
        <v>194</v>
      </c>
      <c r="D236" s="459" t="s">
        <v>197</v>
      </c>
      <c r="E236" s="509" t="s">
        <v>279</v>
      </c>
      <c r="F236" s="46" t="s">
        <v>2</v>
      </c>
      <c r="G236" s="46"/>
      <c r="H236" s="186" t="s">
        <v>197</v>
      </c>
      <c r="I236" s="125" t="s">
        <v>1690</v>
      </c>
      <c r="J236" s="481">
        <v>5.6</v>
      </c>
      <c r="K236" s="482" t="s">
        <v>1946</v>
      </c>
      <c r="L236" s="198" t="s">
        <v>196</v>
      </c>
      <c r="M236" s="64" t="s">
        <v>360</v>
      </c>
      <c r="N236" s="145" t="s">
        <v>197</v>
      </c>
      <c r="O236" s="97" t="s">
        <v>1962</v>
      </c>
      <c r="P236" s="186" t="s">
        <v>197</v>
      </c>
      <c r="Q236" s="125" t="s">
        <v>414</v>
      </c>
      <c r="R236" s="181">
        <v>0.39800000000000002</v>
      </c>
      <c r="S236" s="88" t="s">
        <v>1873</v>
      </c>
      <c r="T236" s="187">
        <v>5.75</v>
      </c>
      <c r="U236" s="188" t="s">
        <v>1818</v>
      </c>
      <c r="V236" s="79" t="s">
        <v>197</v>
      </c>
      <c r="W236" s="218" t="s">
        <v>467</v>
      </c>
      <c r="X236" s="85" t="s">
        <v>2</v>
      </c>
      <c r="Y236" s="88"/>
      <c r="Z236" s="91" t="s">
        <v>197</v>
      </c>
      <c r="AA236" s="92" t="s">
        <v>547</v>
      </c>
      <c r="AB236" s="91">
        <v>6</v>
      </c>
      <c r="AC236" s="92" t="s">
        <v>571</v>
      </c>
      <c r="AD236" s="96" t="s">
        <v>195</v>
      </c>
      <c r="AE236" s="92"/>
      <c r="AF236" s="46" t="s">
        <v>197</v>
      </c>
      <c r="AG236" s="45" t="s">
        <v>611</v>
      </c>
      <c r="AH236" s="259">
        <v>6</v>
      </c>
      <c r="AI236" s="92" t="s">
        <v>663</v>
      </c>
      <c r="AJ236" s="212">
        <v>6.5</v>
      </c>
      <c r="AK236" s="102" t="s">
        <v>694</v>
      </c>
      <c r="AL236" s="91" t="s">
        <v>197</v>
      </c>
      <c r="AM236" s="92" t="s">
        <v>2162</v>
      </c>
      <c r="AN236" s="481" t="s">
        <v>195</v>
      </c>
      <c r="AO236" s="498"/>
      <c r="AP236" s="200" t="s">
        <v>197</v>
      </c>
      <c r="AQ236" s="295" t="s">
        <v>783</v>
      </c>
      <c r="AR236" s="481" t="s">
        <v>197</v>
      </c>
      <c r="AS236" s="498" t="s">
        <v>2038</v>
      </c>
      <c r="AT236" s="481" t="s">
        <v>195</v>
      </c>
      <c r="AU236" s="498"/>
      <c r="AV236" s="115" t="s">
        <v>195</v>
      </c>
      <c r="AW236" s="91"/>
      <c r="AX236" s="168" t="s">
        <v>195</v>
      </c>
      <c r="AY236" s="64"/>
      <c r="AZ236" s="91">
        <v>7</v>
      </c>
      <c r="BA236" s="64" t="s">
        <v>1727</v>
      </c>
      <c r="BB236" s="119" t="s">
        <v>195</v>
      </c>
      <c r="BC236" s="91"/>
      <c r="BD236" s="294"/>
      <c r="BE236" s="125"/>
      <c r="BF236" s="130">
        <v>5.5</v>
      </c>
      <c r="BG236" s="92" t="s">
        <v>2165</v>
      </c>
      <c r="BH236" s="114" t="s">
        <v>195</v>
      </c>
      <c r="BI236" s="64" t="s">
        <v>943</v>
      </c>
      <c r="BJ236" s="91">
        <v>9</v>
      </c>
      <c r="BK236" s="92" t="s">
        <v>2166</v>
      </c>
      <c r="BL236" s="91" t="s">
        <v>197</v>
      </c>
      <c r="BM236" s="92" t="s">
        <v>1007</v>
      </c>
      <c r="BN236" s="481">
        <v>5.125</v>
      </c>
      <c r="BO236" s="498" t="s">
        <v>2107</v>
      </c>
      <c r="BP236" s="136" t="s">
        <v>2</v>
      </c>
      <c r="BQ236" s="201"/>
      <c r="BR236" s="91" t="s">
        <v>195</v>
      </c>
      <c r="BS236" s="91"/>
      <c r="BT236" s="91" t="s">
        <v>195</v>
      </c>
      <c r="BU236" s="91"/>
      <c r="BV236" s="91" t="s">
        <v>195</v>
      </c>
      <c r="BW236" s="92"/>
      <c r="BX236" s="505" t="s">
        <v>195</v>
      </c>
      <c r="BY236" s="498"/>
      <c r="BZ236" s="114"/>
      <c r="CA236" s="92"/>
      <c r="CB236" s="91" t="s">
        <v>197</v>
      </c>
      <c r="CC236" s="92" t="s">
        <v>1239</v>
      </c>
      <c r="CD236" s="145">
        <v>7</v>
      </c>
      <c r="CE236" s="97" t="s">
        <v>2375</v>
      </c>
      <c r="CF236" s="133">
        <v>6</v>
      </c>
      <c r="CG236" s="143" t="s">
        <v>2168</v>
      </c>
      <c r="CH236" s="91">
        <v>4.5</v>
      </c>
      <c r="CI236" s="92" t="s">
        <v>1358</v>
      </c>
      <c r="CJ236" s="91">
        <v>7</v>
      </c>
      <c r="CK236" s="143" t="s">
        <v>2171</v>
      </c>
      <c r="CL236" s="207" t="s">
        <v>197</v>
      </c>
      <c r="CM236" s="156" t="s">
        <v>1461</v>
      </c>
      <c r="CN236" s="207" t="s">
        <v>197</v>
      </c>
      <c r="CO236" s="92" t="s">
        <v>1640</v>
      </c>
      <c r="CP236" s="91" t="s">
        <v>195</v>
      </c>
      <c r="CQ236" s="91"/>
      <c r="CR236" s="133" t="s">
        <v>197</v>
      </c>
      <c r="CS236" s="211" t="s">
        <v>1604</v>
      </c>
      <c r="CT236" s="114" t="s">
        <v>197</v>
      </c>
      <c r="CU236" s="92" t="s">
        <v>1520</v>
      </c>
      <c r="CV236" s="114" t="s">
        <v>197</v>
      </c>
      <c r="CW236" s="92"/>
      <c r="CX236" s="92" t="s">
        <v>197</v>
      </c>
      <c r="CY236" s="92" t="s">
        <v>2315</v>
      </c>
      <c r="CZ236" s="46" t="s">
        <v>195</v>
      </c>
      <c r="DA236" s="45"/>
    </row>
    <row r="237" spans="1:107" s="184" customFormat="1" ht="19" customHeight="1" x14ac:dyDescent="0.25">
      <c r="A237" s="205"/>
      <c r="B237" s="5">
        <v>187</v>
      </c>
      <c r="C237" s="6"/>
      <c r="D237" s="29"/>
      <c r="E237" s="34"/>
      <c r="F237" s="46"/>
      <c r="G237" s="46"/>
      <c r="H237" s="186" t="s">
        <v>197</v>
      </c>
      <c r="I237" s="125" t="s">
        <v>1691</v>
      </c>
      <c r="J237" s="481" t="s">
        <v>2</v>
      </c>
      <c r="K237" s="482"/>
      <c r="L237" s="60" t="s">
        <v>2</v>
      </c>
      <c r="M237" s="64"/>
      <c r="N237" s="145" t="s">
        <v>2</v>
      </c>
      <c r="O237" s="97"/>
      <c r="P237" s="186" t="s">
        <v>2</v>
      </c>
      <c r="Q237" s="125"/>
      <c r="R237" s="181" t="s">
        <v>2</v>
      </c>
      <c r="S237" s="88"/>
      <c r="T237" s="187">
        <v>5.75</v>
      </c>
      <c r="U237" s="296" t="s">
        <v>1846</v>
      </c>
      <c r="V237" s="79" t="s">
        <v>197</v>
      </c>
      <c r="W237" s="218" t="s">
        <v>468</v>
      </c>
      <c r="X237" s="91" t="s">
        <v>2</v>
      </c>
      <c r="Y237" s="88"/>
      <c r="Z237" s="91" t="s">
        <v>2</v>
      </c>
      <c r="AA237" s="92"/>
      <c r="AB237" s="91" t="s">
        <v>2</v>
      </c>
      <c r="AC237" s="92"/>
      <c r="AD237" s="96"/>
      <c r="AE237" s="92"/>
      <c r="AF237" s="46" t="s">
        <v>197</v>
      </c>
      <c r="AG237" s="45" t="s">
        <v>612</v>
      </c>
      <c r="AH237" s="91" t="s">
        <v>2</v>
      </c>
      <c r="AI237" s="92"/>
      <c r="AJ237" s="133" t="s">
        <v>2</v>
      </c>
      <c r="AK237" s="102"/>
      <c r="AL237" s="91" t="s">
        <v>197</v>
      </c>
      <c r="AM237" s="92" t="s">
        <v>2163</v>
      </c>
      <c r="AN237" s="481" t="s">
        <v>2</v>
      </c>
      <c r="AO237" s="498"/>
      <c r="AP237" s="200" t="s">
        <v>197</v>
      </c>
      <c r="AQ237" s="129" t="s">
        <v>784</v>
      </c>
      <c r="AR237" s="481" t="s">
        <v>2</v>
      </c>
      <c r="AS237" s="498"/>
      <c r="AT237" s="481" t="s">
        <v>2</v>
      </c>
      <c r="AU237" s="498"/>
      <c r="AV237" s="115" t="s">
        <v>2</v>
      </c>
      <c r="AW237" s="91"/>
      <c r="AX237" s="168"/>
      <c r="AY237" s="64"/>
      <c r="AZ237" s="91" t="s">
        <v>2</v>
      </c>
      <c r="BA237" s="64"/>
      <c r="BB237" s="119" t="s">
        <v>2</v>
      </c>
      <c r="BC237" s="91"/>
      <c r="BD237" s="294"/>
      <c r="BE237" s="125"/>
      <c r="BF237" s="130" t="s">
        <v>2</v>
      </c>
      <c r="BG237" s="92"/>
      <c r="BH237" s="114" t="s">
        <v>2</v>
      </c>
      <c r="BI237" s="133"/>
      <c r="BJ237" s="91"/>
      <c r="BK237" s="91"/>
      <c r="BL237" s="91">
        <v>5</v>
      </c>
      <c r="BM237" s="92" t="s">
        <v>1008</v>
      </c>
      <c r="BN237" s="481" t="s">
        <v>2</v>
      </c>
      <c r="BO237" s="498"/>
      <c r="BP237" s="136" t="s">
        <v>2</v>
      </c>
      <c r="BQ237" s="201"/>
      <c r="BR237" s="91" t="s">
        <v>2</v>
      </c>
      <c r="BS237" s="91"/>
      <c r="BT237" s="91" t="s">
        <v>2</v>
      </c>
      <c r="BU237" s="91"/>
      <c r="BV237" s="91" t="s">
        <v>2</v>
      </c>
      <c r="BW237" s="91"/>
      <c r="BX237" s="505" t="s">
        <v>2</v>
      </c>
      <c r="BY237" s="498"/>
      <c r="BZ237" s="114"/>
      <c r="CA237" s="92"/>
      <c r="CB237" s="91"/>
      <c r="CC237" s="91"/>
      <c r="CD237" s="145">
        <v>13</v>
      </c>
      <c r="CE237" s="97" t="s">
        <v>2376</v>
      </c>
      <c r="CF237" s="133">
        <v>6</v>
      </c>
      <c r="CG237" s="143" t="s">
        <v>2169</v>
      </c>
      <c r="CH237" s="91" t="s">
        <v>2</v>
      </c>
      <c r="CI237" s="92"/>
      <c r="CJ237" s="91">
        <v>7</v>
      </c>
      <c r="CK237" s="92" t="s">
        <v>2172</v>
      </c>
      <c r="CL237" s="150" t="s">
        <v>2</v>
      </c>
      <c r="CM237" s="92"/>
      <c r="CN237" s="136"/>
      <c r="CO237" s="92"/>
      <c r="CP237" s="91" t="s">
        <v>2</v>
      </c>
      <c r="CQ237" s="91"/>
      <c r="CR237" s="133" t="s">
        <v>2</v>
      </c>
      <c r="CS237" s="133"/>
      <c r="CT237" s="114" t="s">
        <v>2</v>
      </c>
      <c r="CU237" s="92" t="s">
        <v>2</v>
      </c>
      <c r="CV237" s="114" t="s">
        <v>2</v>
      </c>
      <c r="CW237" s="92"/>
      <c r="CX237" s="92" t="s">
        <v>2</v>
      </c>
      <c r="CY237" s="92"/>
      <c r="CZ237" s="46"/>
      <c r="DA237" s="45"/>
    </row>
    <row r="238" spans="1:107" s="184" customFormat="1" ht="19" customHeight="1" x14ac:dyDescent="0.25">
      <c r="A238" s="205"/>
      <c r="B238" s="5">
        <v>188</v>
      </c>
      <c r="C238" s="6"/>
      <c r="D238" s="45"/>
      <c r="E238" s="9"/>
      <c r="F238" s="46"/>
      <c r="G238" s="46"/>
      <c r="H238" s="186"/>
      <c r="I238" s="125"/>
      <c r="J238" s="481" t="s">
        <v>2</v>
      </c>
      <c r="K238" s="482"/>
      <c r="L238" s="60"/>
      <c r="M238" s="133"/>
      <c r="N238" s="145"/>
      <c r="O238" s="97"/>
      <c r="P238" s="186"/>
      <c r="Q238" s="186"/>
      <c r="R238" s="181"/>
      <c r="S238" s="85"/>
      <c r="T238" s="187">
        <v>5.75</v>
      </c>
      <c r="U238" s="188" t="s">
        <v>1847</v>
      </c>
      <c r="V238" s="79" t="s">
        <v>197</v>
      </c>
      <c r="W238" s="218" t="s">
        <v>469</v>
      </c>
      <c r="X238" s="85" t="s">
        <v>2</v>
      </c>
      <c r="Y238" s="85"/>
      <c r="Z238" s="91"/>
      <c r="AA238" s="91"/>
      <c r="AB238" s="91"/>
      <c r="AC238" s="91"/>
      <c r="AD238" s="96" t="s">
        <v>2</v>
      </c>
      <c r="AE238" s="91"/>
      <c r="AF238" s="46" t="s">
        <v>197</v>
      </c>
      <c r="AG238" s="45" t="s">
        <v>613</v>
      </c>
      <c r="AH238" s="91" t="s">
        <v>2</v>
      </c>
      <c r="AI238" s="91"/>
      <c r="AJ238" s="133" t="s">
        <v>2</v>
      </c>
      <c r="AK238" s="102"/>
      <c r="AL238" s="91" t="s">
        <v>197</v>
      </c>
      <c r="AM238" s="92" t="s">
        <v>2164</v>
      </c>
      <c r="AN238" s="481" t="s">
        <v>2</v>
      </c>
      <c r="AO238" s="498"/>
      <c r="AP238" s="114"/>
      <c r="AQ238" s="92"/>
      <c r="AR238" s="481"/>
      <c r="AS238" s="498"/>
      <c r="AT238" s="481"/>
      <c r="AU238" s="498"/>
      <c r="AV238" s="115"/>
      <c r="AW238" s="92"/>
      <c r="AX238" s="168"/>
      <c r="AY238" s="64"/>
      <c r="AZ238" s="91"/>
      <c r="BA238" s="64"/>
      <c r="BB238" s="119"/>
      <c r="BC238" s="92"/>
      <c r="BD238" s="294"/>
      <c r="BE238" s="125"/>
      <c r="BF238" s="130"/>
      <c r="BG238" s="92"/>
      <c r="BH238" s="114"/>
      <c r="BI238" s="64"/>
      <c r="BJ238" s="91"/>
      <c r="BK238" s="92"/>
      <c r="BL238" s="91">
        <v>6</v>
      </c>
      <c r="BM238" s="92" t="s">
        <v>1009</v>
      </c>
      <c r="BN238" s="481" t="s">
        <v>2</v>
      </c>
      <c r="BO238" s="498"/>
      <c r="BP238" s="136"/>
      <c r="BQ238" s="201"/>
      <c r="BR238" s="91"/>
      <c r="BS238" s="91"/>
      <c r="BT238" s="91"/>
      <c r="BU238" s="92"/>
      <c r="BV238" s="91"/>
      <c r="BW238" s="91"/>
      <c r="BX238" s="505"/>
      <c r="BY238" s="498"/>
      <c r="BZ238" s="114"/>
      <c r="CA238" s="92"/>
      <c r="CB238" s="91"/>
      <c r="CC238" s="91"/>
      <c r="CD238" s="145">
        <v>8</v>
      </c>
      <c r="CE238" s="97" t="s">
        <v>2377</v>
      </c>
      <c r="CF238" s="133">
        <v>6</v>
      </c>
      <c r="CG238" s="143" t="s">
        <v>2170</v>
      </c>
      <c r="CH238" s="91" t="s">
        <v>2</v>
      </c>
      <c r="CI238" s="92"/>
      <c r="CJ238" s="91">
        <v>7</v>
      </c>
      <c r="CK238" s="92" t="s">
        <v>2173</v>
      </c>
      <c r="CL238" s="150" t="s">
        <v>2</v>
      </c>
      <c r="CM238" s="91"/>
      <c r="CN238" s="150"/>
      <c r="CO238" s="91"/>
      <c r="CP238" s="91"/>
      <c r="CQ238" s="92"/>
      <c r="CR238" s="133"/>
      <c r="CS238" s="64"/>
      <c r="CT238" s="114"/>
      <c r="CU238" s="92"/>
      <c r="CV238" s="114"/>
      <c r="CW238" s="92"/>
      <c r="CX238" s="92"/>
      <c r="CY238" s="92"/>
      <c r="CZ238" s="46"/>
      <c r="DA238" s="45"/>
    </row>
    <row r="239" spans="1:107" s="184" customFormat="1" ht="19" customHeight="1" x14ac:dyDescent="0.25">
      <c r="B239" s="5"/>
      <c r="C239" s="6"/>
      <c r="D239" s="45"/>
      <c r="E239" s="9"/>
      <c r="F239" s="45"/>
      <c r="G239" s="45"/>
      <c r="H239" s="209"/>
      <c r="I239" s="209"/>
      <c r="J239" s="481"/>
      <c r="K239" s="482"/>
      <c r="L239" s="297"/>
      <c r="M239" s="105"/>
      <c r="N239" s="145"/>
      <c r="O239" s="97"/>
      <c r="P239" s="45"/>
      <c r="Q239" s="105"/>
      <c r="R239" s="298"/>
      <c r="S239" s="105"/>
      <c r="T239" s="187"/>
      <c r="U239" s="188"/>
      <c r="V239" s="45"/>
      <c r="W239" s="105" t="s">
        <v>470</v>
      </c>
      <c r="X239" s="45" t="s">
        <v>2</v>
      </c>
      <c r="Y239" s="105"/>
      <c r="Z239" s="45"/>
      <c r="AA239" s="105"/>
      <c r="AB239" s="45"/>
      <c r="AC239" s="105"/>
      <c r="AD239" s="45"/>
      <c r="AE239" s="45"/>
      <c r="AF239" s="46"/>
      <c r="AG239" s="45"/>
      <c r="AH239" s="45"/>
      <c r="AI239" s="105"/>
      <c r="AJ239" s="45"/>
      <c r="AK239" s="105"/>
      <c r="AL239" s="145"/>
      <c r="AM239" s="105"/>
      <c r="AN239" s="481"/>
      <c r="AO239" s="498"/>
      <c r="AP239" s="45"/>
      <c r="AQ239" s="105"/>
      <c r="AR239" s="481"/>
      <c r="AS239" s="498"/>
      <c r="AT239" s="481"/>
      <c r="AU239" s="498"/>
      <c r="AV239" s="299"/>
      <c r="AW239" s="105"/>
      <c r="AX239" s="97"/>
      <c r="AY239" s="147"/>
      <c r="AZ239" s="45"/>
      <c r="BA239" s="105"/>
      <c r="BB239" s="300"/>
      <c r="BC239" s="105"/>
      <c r="BD239" s="45"/>
      <c r="BE239" s="105"/>
      <c r="BF239" s="299"/>
      <c r="BG239" s="105"/>
      <c r="BH239" s="45"/>
      <c r="BI239" s="105"/>
      <c r="BJ239" s="45"/>
      <c r="BK239" s="105"/>
      <c r="BL239" s="45"/>
      <c r="BM239" s="208"/>
      <c r="BN239" s="481"/>
      <c r="BO239" s="498"/>
      <c r="BP239" s="45"/>
      <c r="BQ239" s="105"/>
      <c r="BR239" s="45"/>
      <c r="BS239" s="105"/>
      <c r="BT239" s="45"/>
      <c r="BU239" s="105"/>
      <c r="BV239" s="45"/>
      <c r="BW239" s="105"/>
      <c r="BX239" s="505"/>
      <c r="BY239" s="498"/>
      <c r="BZ239" s="45"/>
      <c r="CA239" s="105"/>
      <c r="CB239" s="45"/>
      <c r="CC239" s="105"/>
      <c r="CD239" s="145"/>
      <c r="CE239" s="97"/>
      <c r="CF239" s="45"/>
      <c r="CG239" s="105"/>
      <c r="CH239" s="45"/>
      <c r="CI239" s="105"/>
      <c r="CJ239" s="45"/>
      <c r="CK239" s="105"/>
      <c r="CL239" s="46"/>
      <c r="CM239" s="105"/>
      <c r="CN239" s="45"/>
      <c r="CO239" s="105"/>
      <c r="CP239" s="45"/>
      <c r="CQ239" s="105"/>
      <c r="CR239" s="301"/>
      <c r="CS239" s="301"/>
      <c r="CT239" s="302"/>
      <c r="CU239" s="208"/>
      <c r="CV239" s="45"/>
      <c r="CW239" s="105"/>
      <c r="CX239" s="105"/>
      <c r="CY239" s="105"/>
      <c r="CZ239" s="46"/>
      <c r="DA239" s="45"/>
    </row>
    <row r="240" spans="1:107" s="25" customFormat="1" ht="19" customHeight="1" x14ac:dyDescent="0.25">
      <c r="B240" s="343"/>
      <c r="C240" s="463" t="s">
        <v>234</v>
      </c>
      <c r="D240" s="55"/>
      <c r="E240" s="464"/>
      <c r="F240" s="55"/>
      <c r="G240" s="55"/>
      <c r="H240" s="382"/>
      <c r="I240" s="382"/>
      <c r="J240" s="483"/>
      <c r="K240" s="484"/>
      <c r="L240" s="59"/>
      <c r="M240" s="65"/>
      <c r="N240" s="109"/>
      <c r="O240" s="169"/>
      <c r="P240" s="55"/>
      <c r="Q240" s="65"/>
      <c r="R240" s="465"/>
      <c r="S240" s="65"/>
      <c r="T240" s="461"/>
      <c r="U240" s="356"/>
      <c r="V240" s="55"/>
      <c r="W240" s="65"/>
      <c r="X240" s="55"/>
      <c r="Y240" s="65"/>
      <c r="Z240" s="55"/>
      <c r="AA240" s="65"/>
      <c r="AB240" s="55"/>
      <c r="AC240" s="65"/>
      <c r="AD240" s="55"/>
      <c r="AE240" s="55"/>
      <c r="AF240" s="151"/>
      <c r="AG240" s="55"/>
      <c r="AH240" s="55"/>
      <c r="AI240" s="65"/>
      <c r="AJ240" s="55"/>
      <c r="AK240" s="65"/>
      <c r="AL240" s="109"/>
      <c r="AM240" s="65"/>
      <c r="AN240" s="483"/>
      <c r="AO240" s="497"/>
      <c r="AP240" s="55"/>
      <c r="AQ240" s="65"/>
      <c r="AR240" s="483"/>
      <c r="AS240" s="497"/>
      <c r="AT240" s="483"/>
      <c r="AU240" s="497"/>
      <c r="AV240" s="101"/>
      <c r="AW240" s="65"/>
      <c r="AX240" s="169"/>
      <c r="AY240" s="174"/>
      <c r="AZ240" s="55"/>
      <c r="BA240" s="65"/>
      <c r="BB240" s="121"/>
      <c r="BC240" s="65"/>
      <c r="BD240" s="55"/>
      <c r="BE240" s="65"/>
      <c r="BF240" s="101"/>
      <c r="BG240" s="65"/>
      <c r="BH240" s="55"/>
      <c r="BI240" s="65"/>
      <c r="BJ240" s="55"/>
      <c r="BK240" s="65"/>
      <c r="BL240" s="55"/>
      <c r="BM240" s="135"/>
      <c r="BN240" s="483"/>
      <c r="BO240" s="497"/>
      <c r="BP240" s="55"/>
      <c r="BQ240" s="65"/>
      <c r="BR240" s="55"/>
      <c r="BS240" s="65"/>
      <c r="BT240" s="55"/>
      <c r="BU240" s="65"/>
      <c r="BV240" s="55"/>
      <c r="BW240" s="65"/>
      <c r="BX240" s="504"/>
      <c r="BY240" s="497"/>
      <c r="BZ240" s="55"/>
      <c r="CA240" s="65"/>
      <c r="CB240" s="55"/>
      <c r="CC240" s="65"/>
      <c r="CD240" s="109"/>
      <c r="CE240" s="169"/>
      <c r="CF240" s="55"/>
      <c r="CG240" s="65"/>
      <c r="CH240" s="55"/>
      <c r="CI240" s="65"/>
      <c r="CJ240" s="55"/>
      <c r="CK240" s="65"/>
      <c r="CL240" s="151"/>
      <c r="CM240" s="65"/>
      <c r="CN240" s="55"/>
      <c r="CO240" s="65"/>
      <c r="CP240" s="55"/>
      <c r="CQ240" s="65"/>
      <c r="CR240" s="162"/>
      <c r="CS240" s="162"/>
      <c r="CT240" s="134"/>
      <c r="CU240" s="135"/>
      <c r="CV240" s="55"/>
      <c r="CW240" s="65"/>
      <c r="CX240" s="65"/>
      <c r="CY240" s="65"/>
      <c r="CZ240" s="151"/>
      <c r="DA240" s="55"/>
    </row>
    <row r="241" spans="1:107" s="184" customFormat="1" ht="19" customHeight="1" x14ac:dyDescent="0.25">
      <c r="B241" s="5">
        <v>189</v>
      </c>
      <c r="C241" s="6" t="s">
        <v>235</v>
      </c>
      <c r="D241" s="46" t="s">
        <v>6</v>
      </c>
      <c r="E241" s="47" t="s">
        <v>289</v>
      </c>
      <c r="F241" s="45" t="s">
        <v>2</v>
      </c>
      <c r="G241" s="45"/>
      <c r="H241" s="85" t="s">
        <v>6</v>
      </c>
      <c r="I241" s="209"/>
      <c r="J241" s="481"/>
      <c r="K241" s="482"/>
      <c r="L241" s="60"/>
      <c r="M241" s="105"/>
      <c r="N241" s="145" t="s">
        <v>6</v>
      </c>
      <c r="O241" s="97"/>
      <c r="P241" s="186">
        <v>1</v>
      </c>
      <c r="Q241" s="105"/>
      <c r="R241" s="181">
        <v>0.39800000000000002</v>
      </c>
      <c r="S241" s="88" t="s">
        <v>1852</v>
      </c>
      <c r="T241" s="187">
        <f>T242</f>
        <v>5.75</v>
      </c>
      <c r="U241" s="188"/>
      <c r="V241" s="45"/>
      <c r="W241" s="105" t="s">
        <v>471</v>
      </c>
      <c r="X241" s="45" t="s">
        <v>2</v>
      </c>
      <c r="Y241" s="105"/>
      <c r="Z241" s="45">
        <v>4</v>
      </c>
      <c r="AA241" s="105"/>
      <c r="AB241" s="46" t="s">
        <v>6</v>
      </c>
      <c r="AC241" s="105"/>
      <c r="AD241" s="46" t="s">
        <v>6</v>
      </c>
      <c r="AE241" s="45"/>
      <c r="AF241" s="46">
        <v>7</v>
      </c>
      <c r="AG241" s="45" t="s">
        <v>614</v>
      </c>
      <c r="AH241" s="303" t="s">
        <v>6</v>
      </c>
      <c r="AI241" s="105"/>
      <c r="AJ241" s="48" t="s">
        <v>6</v>
      </c>
      <c r="AK241" s="105"/>
      <c r="AL241" s="145" t="s">
        <v>6</v>
      </c>
      <c r="AM241" s="105"/>
      <c r="AN241" s="481"/>
      <c r="AO241" s="498"/>
      <c r="AP241" s="45" t="s">
        <v>6</v>
      </c>
      <c r="AQ241" s="105"/>
      <c r="AR241" s="481"/>
      <c r="AS241" s="498"/>
      <c r="AT241" s="481"/>
      <c r="AU241" s="498"/>
      <c r="AV241" s="304"/>
      <c r="AW241" s="147"/>
      <c r="AX241" s="97" t="s">
        <v>6</v>
      </c>
      <c r="AY241" s="147"/>
      <c r="AZ241" s="46">
        <f>AZ242</f>
        <v>7</v>
      </c>
      <c r="BA241" s="105"/>
      <c r="BB241" s="305" t="s">
        <v>6</v>
      </c>
      <c r="BC241" s="306"/>
      <c r="BD241" s="45"/>
      <c r="BE241" s="105"/>
      <c r="BF241" s="307" t="s">
        <v>6</v>
      </c>
      <c r="BG241" s="105"/>
      <c r="BH241" s="45" t="s">
        <v>6</v>
      </c>
      <c r="BI241" s="105"/>
      <c r="BJ241" s="45"/>
      <c r="BK241" s="105"/>
      <c r="BL241" s="85" t="s">
        <v>6</v>
      </c>
      <c r="BM241" s="208" t="s">
        <v>1010</v>
      </c>
      <c r="BN241" s="481" t="s">
        <v>2</v>
      </c>
      <c r="BO241" s="498"/>
      <c r="BP241" s="220">
        <v>4</v>
      </c>
      <c r="BQ241" s="105"/>
      <c r="BR241" s="45"/>
      <c r="BS241" s="105"/>
      <c r="BT241" s="45"/>
      <c r="BU241" s="105"/>
      <c r="BV241" s="145">
        <v>5.75</v>
      </c>
      <c r="BW241" s="140" t="s">
        <v>2167</v>
      </c>
      <c r="BX241" s="505" t="s">
        <v>2</v>
      </c>
      <c r="BY241" s="498"/>
      <c r="BZ241" s="45"/>
      <c r="CA241" s="105"/>
      <c r="CB241" s="45">
        <v>6</v>
      </c>
      <c r="CC241" s="105"/>
      <c r="CD241" s="145"/>
      <c r="CE241" s="97"/>
      <c r="CF241" s="308">
        <v>6</v>
      </c>
      <c r="CG241" s="105" t="s">
        <v>1319</v>
      </c>
      <c r="CH241" s="45">
        <v>4.5</v>
      </c>
      <c r="CI241" s="105" t="s">
        <v>1345</v>
      </c>
      <c r="CJ241" s="46">
        <v>7</v>
      </c>
      <c r="CK241" s="105"/>
      <c r="CL241" s="309">
        <v>6.25</v>
      </c>
      <c r="CM241" s="310" t="s">
        <v>1462</v>
      </c>
      <c r="CN241" s="311" t="s">
        <v>197</v>
      </c>
      <c r="CO241" s="312" t="s">
        <v>1641</v>
      </c>
      <c r="CP241" s="46" t="s">
        <v>6</v>
      </c>
      <c r="CQ241" s="105"/>
      <c r="CR241" s="313" t="s">
        <v>6</v>
      </c>
      <c r="CS241" s="314" t="s">
        <v>1605</v>
      </c>
      <c r="CT241" s="302"/>
      <c r="CU241" s="208"/>
      <c r="CV241" s="85">
        <v>6</v>
      </c>
      <c r="CW241" s="208" t="s">
        <v>2272</v>
      </c>
      <c r="CX241" s="208" t="s">
        <v>6</v>
      </c>
      <c r="CY241" s="208" t="s">
        <v>2342</v>
      </c>
      <c r="CZ241" s="46" t="s">
        <v>6</v>
      </c>
      <c r="DA241" s="45"/>
      <c r="DC241" s="184">
        <f t="shared" ref="DC241:DC244" si="22">COUNT(D241:CZ241)</f>
        <v>14</v>
      </c>
    </row>
    <row r="242" spans="1:107" s="184" customFormat="1" ht="19" customHeight="1" x14ac:dyDescent="0.25">
      <c r="B242" s="5">
        <v>190</v>
      </c>
      <c r="C242" s="6" t="s">
        <v>236</v>
      </c>
      <c r="D242" s="46" t="s">
        <v>6</v>
      </c>
      <c r="E242" s="47" t="s">
        <v>289</v>
      </c>
      <c r="F242" s="45" t="s">
        <v>2</v>
      </c>
      <c r="G242" s="45"/>
      <c r="H242" s="85" t="s">
        <v>6</v>
      </c>
      <c r="I242" s="209"/>
      <c r="J242" s="481"/>
      <c r="K242" s="482"/>
      <c r="L242" s="60" t="s">
        <v>6</v>
      </c>
      <c r="M242" s="105"/>
      <c r="N242" s="145" t="s">
        <v>6</v>
      </c>
      <c r="O242" s="97"/>
      <c r="P242" s="186">
        <v>1</v>
      </c>
      <c r="Q242" s="105"/>
      <c r="R242" s="181">
        <v>0.39800000000000002</v>
      </c>
      <c r="S242" s="88" t="s">
        <v>1852</v>
      </c>
      <c r="T242" s="187">
        <v>5.75</v>
      </c>
      <c r="U242" s="315"/>
      <c r="V242" s="45"/>
      <c r="W242" s="105"/>
      <c r="X242" s="45"/>
      <c r="Y242" s="105"/>
      <c r="Z242" s="45">
        <v>4</v>
      </c>
      <c r="AA242" s="105"/>
      <c r="AB242" s="46" t="s">
        <v>6</v>
      </c>
      <c r="AC242" s="105"/>
      <c r="AD242" s="46" t="s">
        <v>6</v>
      </c>
      <c r="AE242" s="45"/>
      <c r="AF242" s="46">
        <v>7</v>
      </c>
      <c r="AG242" s="45" t="s">
        <v>614</v>
      </c>
      <c r="AH242" s="303" t="s">
        <v>6</v>
      </c>
      <c r="AI242" s="105"/>
      <c r="AJ242" s="48" t="s">
        <v>6</v>
      </c>
      <c r="AK242" s="105"/>
      <c r="AL242" s="145" t="s">
        <v>6</v>
      </c>
      <c r="AM242" s="147"/>
      <c r="AN242" s="481"/>
      <c r="AO242" s="498"/>
      <c r="AP242" s="45" t="s">
        <v>6</v>
      </c>
      <c r="AQ242" s="105"/>
      <c r="AR242" s="481"/>
      <c r="AS242" s="498"/>
      <c r="AT242" s="481"/>
      <c r="AU242" s="498"/>
      <c r="AV242" s="316" t="s">
        <v>6</v>
      </c>
      <c r="AW242" s="147" t="s">
        <v>827</v>
      </c>
      <c r="AX242" s="97" t="s">
        <v>6</v>
      </c>
      <c r="AY242" s="147"/>
      <c r="AZ242" s="317">
        <v>7</v>
      </c>
      <c r="BA242" s="105"/>
      <c r="BB242" s="305" t="s">
        <v>6</v>
      </c>
      <c r="BC242" s="306"/>
      <c r="BD242" s="45"/>
      <c r="BE242" s="105"/>
      <c r="BF242" s="307" t="s">
        <v>6</v>
      </c>
      <c r="BG242" s="105"/>
      <c r="BH242" s="45" t="s">
        <v>6</v>
      </c>
      <c r="BI242" s="105"/>
      <c r="BJ242" s="45"/>
      <c r="BK242" s="105"/>
      <c r="BL242" s="85" t="s">
        <v>6</v>
      </c>
      <c r="BM242" s="208" t="s">
        <v>1010</v>
      </c>
      <c r="BN242" s="481" t="s">
        <v>2</v>
      </c>
      <c r="BO242" s="498"/>
      <c r="BP242" s="220">
        <v>4</v>
      </c>
      <c r="BQ242" s="105"/>
      <c r="BR242" s="46" t="s">
        <v>6</v>
      </c>
      <c r="BS242" s="105"/>
      <c r="BT242" s="46" t="s">
        <v>6</v>
      </c>
      <c r="BU242" s="318" t="s">
        <v>1120</v>
      </c>
      <c r="BV242" s="145" t="s">
        <v>6</v>
      </c>
      <c r="BW242" s="140"/>
      <c r="BX242" s="505"/>
      <c r="BY242" s="498"/>
      <c r="BZ242" s="45"/>
      <c r="CA242" s="105"/>
      <c r="CB242" s="45">
        <v>6</v>
      </c>
      <c r="CC242" s="105"/>
      <c r="CD242" s="145" t="s">
        <v>6</v>
      </c>
      <c r="CE242" s="97"/>
      <c r="CF242" s="308">
        <v>6</v>
      </c>
      <c r="CG242" s="105" t="s">
        <v>1320</v>
      </c>
      <c r="CH242" s="45">
        <v>4.5</v>
      </c>
      <c r="CI242" s="105" t="s">
        <v>1345</v>
      </c>
      <c r="CJ242" s="85">
        <v>7</v>
      </c>
      <c r="CK242" s="105"/>
      <c r="CL242" s="319">
        <v>6.25</v>
      </c>
      <c r="CM242" s="288"/>
      <c r="CN242" s="311" t="s">
        <v>197</v>
      </c>
      <c r="CO242" s="312" t="s">
        <v>1641</v>
      </c>
      <c r="CP242" s="46" t="s">
        <v>6</v>
      </c>
      <c r="CQ242" s="105"/>
      <c r="CR242" s="313" t="s">
        <v>6</v>
      </c>
      <c r="CS242" s="301"/>
      <c r="CT242" s="153">
        <v>6.5</v>
      </c>
      <c r="CU242" s="92" t="s">
        <v>1491</v>
      </c>
      <c r="CV242" s="85">
        <v>6</v>
      </c>
      <c r="CW242" s="208" t="s">
        <v>2272</v>
      </c>
      <c r="CX242" s="208" t="s">
        <v>6</v>
      </c>
      <c r="CY242" s="208" t="s">
        <v>2343</v>
      </c>
      <c r="CZ242" s="46" t="s">
        <v>6</v>
      </c>
      <c r="DA242" s="45"/>
      <c r="DC242" s="184">
        <f t="shared" si="22"/>
        <v>14</v>
      </c>
    </row>
    <row r="243" spans="1:107" s="184" customFormat="1" ht="19" customHeight="1" x14ac:dyDescent="0.25">
      <c r="B243" s="5">
        <v>191</v>
      </c>
      <c r="C243" s="6" t="s">
        <v>237</v>
      </c>
      <c r="D243" s="48" t="s">
        <v>6</v>
      </c>
      <c r="E243" s="47" t="s">
        <v>290</v>
      </c>
      <c r="F243" s="45" t="s">
        <v>2</v>
      </c>
      <c r="G243" s="45"/>
      <c r="H243" s="85" t="s">
        <v>6</v>
      </c>
      <c r="I243" s="209"/>
      <c r="J243" s="481"/>
      <c r="K243" s="482"/>
      <c r="L243" s="60" t="s">
        <v>6</v>
      </c>
      <c r="M243" s="105"/>
      <c r="N243" s="145" t="s">
        <v>6</v>
      </c>
      <c r="O243" s="97"/>
      <c r="P243" s="186">
        <v>1</v>
      </c>
      <c r="Q243" s="105"/>
      <c r="R243" s="181">
        <v>0.39800000000000002</v>
      </c>
      <c r="S243" s="88" t="s">
        <v>1852</v>
      </c>
      <c r="T243" s="187">
        <v>5.75</v>
      </c>
      <c r="U243" s="188"/>
      <c r="V243" s="45"/>
      <c r="W243" s="105"/>
      <c r="X243" s="45"/>
      <c r="Y243" s="105"/>
      <c r="Z243" s="45">
        <v>4</v>
      </c>
      <c r="AA243" s="105"/>
      <c r="AB243" s="46" t="s">
        <v>6</v>
      </c>
      <c r="AC243" s="105"/>
      <c r="AD243" s="46" t="s">
        <v>6</v>
      </c>
      <c r="AE243" s="45"/>
      <c r="AF243" s="46">
        <v>7</v>
      </c>
      <c r="AG243" s="45" t="s">
        <v>614</v>
      </c>
      <c r="AH243" s="303" t="s">
        <v>6</v>
      </c>
      <c r="AI243" s="105"/>
      <c r="AJ243" s="48" t="s">
        <v>6</v>
      </c>
      <c r="AK243" s="105"/>
      <c r="AL243" s="145" t="s">
        <v>6</v>
      </c>
      <c r="AM243" s="147"/>
      <c r="AN243" s="481"/>
      <c r="AO243" s="498"/>
      <c r="AP243" s="45" t="s">
        <v>6</v>
      </c>
      <c r="AQ243" s="105"/>
      <c r="AR243" s="481"/>
      <c r="AS243" s="498"/>
      <c r="AT243" s="481"/>
      <c r="AU243" s="498"/>
      <c r="AV243" s="316" t="s">
        <v>6</v>
      </c>
      <c r="AW243" s="147" t="s">
        <v>827</v>
      </c>
      <c r="AX243" s="97" t="s">
        <v>6</v>
      </c>
      <c r="AY243" s="147"/>
      <c r="AZ243" s="317">
        <v>7</v>
      </c>
      <c r="BA243" s="105"/>
      <c r="BB243" s="305" t="s">
        <v>6</v>
      </c>
      <c r="BC243" s="306"/>
      <c r="BD243" s="45"/>
      <c r="BE243" s="105"/>
      <c r="BF243" s="307" t="s">
        <v>6</v>
      </c>
      <c r="BG243" s="105"/>
      <c r="BH243" s="45" t="s">
        <v>6</v>
      </c>
      <c r="BI243" s="105"/>
      <c r="BJ243" s="45"/>
      <c r="BK243" s="105"/>
      <c r="BL243" s="85" t="s">
        <v>6</v>
      </c>
      <c r="BM243" s="208" t="s">
        <v>1010</v>
      </c>
      <c r="BN243" s="481" t="s">
        <v>2</v>
      </c>
      <c r="BO243" s="498"/>
      <c r="BP243" s="220">
        <v>4</v>
      </c>
      <c r="BQ243" s="105"/>
      <c r="BR243" s="46" t="s">
        <v>6</v>
      </c>
      <c r="BS243" s="105"/>
      <c r="BT243" s="46" t="s">
        <v>6</v>
      </c>
      <c r="BU243" s="320"/>
      <c r="BV243" s="145">
        <v>5.75</v>
      </c>
      <c r="BW243" s="140" t="s">
        <v>1180</v>
      </c>
      <c r="BX243" s="505" t="s">
        <v>2</v>
      </c>
      <c r="BY243" s="498"/>
      <c r="BZ243" s="45"/>
      <c r="CA243" s="105"/>
      <c r="CB243" s="45">
        <v>6</v>
      </c>
      <c r="CC243" s="105"/>
      <c r="CD243" s="145" t="s">
        <v>6</v>
      </c>
      <c r="CE243" s="97"/>
      <c r="CF243" s="308">
        <v>6</v>
      </c>
      <c r="CG243" s="105" t="s">
        <v>1320</v>
      </c>
      <c r="CH243" s="45">
        <v>4.5</v>
      </c>
      <c r="CI243" s="105" t="s">
        <v>1345</v>
      </c>
      <c r="CJ243" s="85">
        <v>7</v>
      </c>
      <c r="CK243" s="105"/>
      <c r="CL243" s="319">
        <v>6.25</v>
      </c>
      <c r="CM243" s="288"/>
      <c r="CN243" s="311" t="s">
        <v>197</v>
      </c>
      <c r="CO243" s="312" t="s">
        <v>1641</v>
      </c>
      <c r="CP243" s="46" t="s">
        <v>6</v>
      </c>
      <c r="CQ243" s="105"/>
      <c r="CR243" s="313" t="s">
        <v>6</v>
      </c>
      <c r="CS243" s="301"/>
      <c r="CT243" s="153">
        <v>6.5</v>
      </c>
      <c r="CU243" s="92" t="s">
        <v>1491</v>
      </c>
      <c r="CV243" s="85">
        <v>6</v>
      </c>
      <c r="CW243" s="208" t="s">
        <v>2272</v>
      </c>
      <c r="CX243" s="208" t="s">
        <v>6</v>
      </c>
      <c r="CY243" s="208" t="s">
        <v>2344</v>
      </c>
      <c r="CZ243" s="46" t="s">
        <v>6</v>
      </c>
      <c r="DA243" s="45"/>
      <c r="DC243" s="184">
        <f t="shared" si="22"/>
        <v>15</v>
      </c>
    </row>
    <row r="244" spans="1:107" s="184" customFormat="1" ht="19" customHeight="1" x14ac:dyDescent="0.25">
      <c r="B244" s="5">
        <v>192</v>
      </c>
      <c r="C244" s="6" t="s">
        <v>238</v>
      </c>
      <c r="D244" s="48" t="s">
        <v>6</v>
      </c>
      <c r="E244" s="47" t="s">
        <v>290</v>
      </c>
      <c r="F244" s="45" t="s">
        <v>2</v>
      </c>
      <c r="G244" s="45"/>
      <c r="H244" s="85" t="s">
        <v>6</v>
      </c>
      <c r="I244" s="209"/>
      <c r="J244" s="481"/>
      <c r="K244" s="482"/>
      <c r="L244" s="60" t="s">
        <v>6</v>
      </c>
      <c r="M244" s="105"/>
      <c r="N244" s="145" t="s">
        <v>6</v>
      </c>
      <c r="O244" s="97"/>
      <c r="P244" s="186">
        <v>1</v>
      </c>
      <c r="Q244" s="105"/>
      <c r="R244" s="181">
        <v>0.39800000000000002</v>
      </c>
      <c r="S244" s="88" t="s">
        <v>1852</v>
      </c>
      <c r="T244" s="187">
        <v>5.75</v>
      </c>
      <c r="U244" s="188"/>
      <c r="V244" s="45"/>
      <c r="W244" s="105"/>
      <c r="X244" s="45"/>
      <c r="Y244" s="105"/>
      <c r="Z244" s="45">
        <v>4</v>
      </c>
      <c r="AA244" s="105"/>
      <c r="AB244" s="46" t="s">
        <v>6</v>
      </c>
      <c r="AC244" s="105"/>
      <c r="AD244" s="46" t="s">
        <v>6</v>
      </c>
      <c r="AE244" s="45"/>
      <c r="AF244" s="46">
        <v>7</v>
      </c>
      <c r="AG244" s="45" t="s">
        <v>614</v>
      </c>
      <c r="AH244" s="303" t="s">
        <v>6</v>
      </c>
      <c r="AI244" s="105"/>
      <c r="AJ244" s="48" t="s">
        <v>6</v>
      </c>
      <c r="AK244" s="105"/>
      <c r="AL244" s="145" t="s">
        <v>6</v>
      </c>
      <c r="AM244" s="147"/>
      <c r="AN244" s="481"/>
      <c r="AO244" s="498"/>
      <c r="AP244" s="45" t="s">
        <v>6</v>
      </c>
      <c r="AQ244" s="105"/>
      <c r="AR244" s="481"/>
      <c r="AS244" s="498"/>
      <c r="AT244" s="481"/>
      <c r="AU244" s="498"/>
      <c r="AV244" s="316" t="s">
        <v>6</v>
      </c>
      <c r="AW244" s="147" t="s">
        <v>827</v>
      </c>
      <c r="AX244" s="97" t="s">
        <v>6</v>
      </c>
      <c r="AY244" s="147"/>
      <c r="AZ244" s="317">
        <v>7</v>
      </c>
      <c r="BA244" s="105"/>
      <c r="BB244" s="305" t="s">
        <v>6</v>
      </c>
      <c r="BC244" s="306"/>
      <c r="BD244" s="45"/>
      <c r="BE244" s="105"/>
      <c r="BF244" s="307" t="s">
        <v>6</v>
      </c>
      <c r="BG244" s="105"/>
      <c r="BH244" s="45" t="s">
        <v>6</v>
      </c>
      <c r="BI244" s="105"/>
      <c r="BJ244" s="45"/>
      <c r="BK244" s="105"/>
      <c r="BL244" s="85" t="s">
        <v>6</v>
      </c>
      <c r="BM244" s="208" t="s">
        <v>1010</v>
      </c>
      <c r="BN244" s="481" t="s">
        <v>2</v>
      </c>
      <c r="BO244" s="498"/>
      <c r="BP244" s="83" t="s">
        <v>6</v>
      </c>
      <c r="BQ244" s="105"/>
      <c r="BR244" s="46" t="s">
        <v>6</v>
      </c>
      <c r="BS244" s="105"/>
      <c r="BT244" s="46" t="s">
        <v>6</v>
      </c>
      <c r="BU244" s="320"/>
      <c r="BV244" s="145">
        <v>5.75</v>
      </c>
      <c r="BW244" s="140" t="s">
        <v>1180</v>
      </c>
      <c r="BX244" s="505" t="s">
        <v>2</v>
      </c>
      <c r="BY244" s="498"/>
      <c r="BZ244" s="45"/>
      <c r="CA244" s="105"/>
      <c r="CB244" s="45">
        <v>6</v>
      </c>
      <c r="CC244" s="105" t="s">
        <v>1240</v>
      </c>
      <c r="CD244" s="145" t="s">
        <v>6</v>
      </c>
      <c r="CE244" s="97"/>
      <c r="CF244" s="308">
        <v>6</v>
      </c>
      <c r="CG244" s="105" t="s">
        <v>1320</v>
      </c>
      <c r="CH244" s="45">
        <v>4.5</v>
      </c>
      <c r="CI244" s="105" t="s">
        <v>1345</v>
      </c>
      <c r="CJ244" s="85">
        <v>7</v>
      </c>
      <c r="CK244" s="105"/>
      <c r="CL244" s="319">
        <v>6.25</v>
      </c>
      <c r="CM244" s="288"/>
      <c r="CN244" s="259" t="s">
        <v>195</v>
      </c>
      <c r="CO244" s="105"/>
      <c r="CP244" s="46" t="s">
        <v>6</v>
      </c>
      <c r="CQ244" s="105"/>
      <c r="CR244" s="313" t="s">
        <v>6</v>
      </c>
      <c r="CS244" s="301"/>
      <c r="CT244" s="153">
        <v>1.5</v>
      </c>
      <c r="CU244" s="92" t="s">
        <v>1488</v>
      </c>
      <c r="CV244" s="85">
        <v>6</v>
      </c>
      <c r="CW244" s="208" t="s">
        <v>2272</v>
      </c>
      <c r="CX244" s="208" t="s">
        <v>6</v>
      </c>
      <c r="CY244" s="208" t="s">
        <v>2343</v>
      </c>
      <c r="CZ244" s="46" t="s">
        <v>6</v>
      </c>
      <c r="DA244" s="45"/>
      <c r="DC244" s="184">
        <f t="shared" si="22"/>
        <v>14</v>
      </c>
    </row>
    <row r="245" spans="1:107" s="184" customFormat="1" ht="19" customHeight="1" x14ac:dyDescent="0.25">
      <c r="B245" s="5"/>
      <c r="C245" s="6"/>
      <c r="D245" s="45"/>
      <c r="E245" s="9"/>
      <c r="F245" s="45" t="s">
        <v>2</v>
      </c>
      <c r="G245" s="45"/>
      <c r="H245" s="85"/>
      <c r="I245" s="209"/>
      <c r="J245" s="481"/>
      <c r="K245" s="482"/>
      <c r="L245" s="297"/>
      <c r="M245" s="105"/>
      <c r="N245" s="145"/>
      <c r="O245" s="97"/>
      <c r="P245" s="45"/>
      <c r="Q245" s="105"/>
      <c r="R245" s="298"/>
      <c r="S245" s="105"/>
      <c r="T245" s="187"/>
      <c r="U245" s="188"/>
      <c r="V245" s="45"/>
      <c r="W245" s="105"/>
      <c r="X245" s="45"/>
      <c r="Y245" s="105"/>
      <c r="Z245" s="45"/>
      <c r="AA245" s="105"/>
      <c r="AB245" s="46"/>
      <c r="AC245" s="105"/>
      <c r="AD245" s="45"/>
      <c r="AE245" s="45"/>
      <c r="AF245" s="46"/>
      <c r="AG245" s="45"/>
      <c r="AH245" s="45"/>
      <c r="AI245" s="105"/>
      <c r="AJ245" s="45"/>
      <c r="AK245" s="105"/>
      <c r="AL245" s="145"/>
      <c r="AM245" s="105"/>
      <c r="AN245" s="481"/>
      <c r="AO245" s="498"/>
      <c r="AP245" s="45" t="s">
        <v>6</v>
      </c>
      <c r="AQ245" s="105"/>
      <c r="AR245" s="481"/>
      <c r="AS245" s="498"/>
      <c r="AT245" s="481"/>
      <c r="AU245" s="498"/>
      <c r="AV245" s="316"/>
      <c r="AW245" s="147"/>
      <c r="AX245" s="97"/>
      <c r="AY245" s="147"/>
      <c r="AZ245" s="317"/>
      <c r="BA245" s="105"/>
      <c r="BB245" s="300"/>
      <c r="BC245" s="306"/>
      <c r="BD245" s="45"/>
      <c r="BE245" s="105"/>
      <c r="BF245" s="321"/>
      <c r="BG245" s="105"/>
      <c r="BH245" s="45"/>
      <c r="BI245" s="105"/>
      <c r="BJ245" s="45"/>
      <c r="BK245" s="105"/>
      <c r="BL245" s="85"/>
      <c r="BM245" s="208"/>
      <c r="BN245" s="481" t="s">
        <v>2</v>
      </c>
      <c r="BO245" s="498"/>
      <c r="BP245" s="322"/>
      <c r="BQ245" s="105"/>
      <c r="BR245" s="45"/>
      <c r="BS245" s="105"/>
      <c r="BT245" s="46"/>
      <c r="BU245" s="105"/>
      <c r="BV245" s="97"/>
      <c r="BW245" s="140"/>
      <c r="BX245" s="505"/>
      <c r="BY245" s="498"/>
      <c r="BZ245" s="45"/>
      <c r="CA245" s="105"/>
      <c r="CB245" s="45"/>
      <c r="CC245" s="105"/>
      <c r="CD245" s="145"/>
      <c r="CE245" s="97"/>
      <c r="CF245" s="46"/>
      <c r="CG245" s="105"/>
      <c r="CH245" s="45"/>
      <c r="CI245" s="105"/>
      <c r="CJ245" s="323"/>
      <c r="CK245" s="105"/>
      <c r="CL245" s="259"/>
      <c r="CM245" s="147"/>
      <c r="CN245" s="303"/>
      <c r="CO245" s="105"/>
      <c r="CP245" s="45"/>
      <c r="CQ245" s="105"/>
      <c r="CR245" s="313"/>
      <c r="CS245" s="301"/>
      <c r="CT245" s="153"/>
      <c r="CU245" s="92"/>
      <c r="CV245" s="302"/>
      <c r="CW245" s="208"/>
      <c r="CX245" s="208"/>
      <c r="CY245" s="208"/>
      <c r="CZ245" s="46"/>
      <c r="DA245" s="45"/>
    </row>
    <row r="246" spans="1:107" s="184" customFormat="1" ht="19" customHeight="1" x14ac:dyDescent="0.25">
      <c r="B246" s="5">
        <v>193</v>
      </c>
      <c r="C246" s="6" t="s">
        <v>239</v>
      </c>
      <c r="D246" s="48" t="s">
        <v>6</v>
      </c>
      <c r="E246" s="47" t="s">
        <v>291</v>
      </c>
      <c r="F246" s="45" t="s">
        <v>2</v>
      </c>
      <c r="G246" s="45"/>
      <c r="H246" s="85" t="s">
        <v>6</v>
      </c>
      <c r="I246" s="209"/>
      <c r="J246" s="481"/>
      <c r="K246" s="482"/>
      <c r="L246" s="297"/>
      <c r="M246" s="105"/>
      <c r="N246" s="145"/>
      <c r="O246" s="97" t="s">
        <v>2355</v>
      </c>
      <c r="P246" s="186">
        <v>1</v>
      </c>
      <c r="Q246" s="105"/>
      <c r="R246" s="181">
        <v>0.39800000000000002</v>
      </c>
      <c r="S246" s="88" t="s">
        <v>1852</v>
      </c>
      <c r="T246" s="187">
        <f>T247</f>
        <v>5.75</v>
      </c>
      <c r="U246" s="188" t="s">
        <v>1848</v>
      </c>
      <c r="V246" s="45" t="s">
        <v>2</v>
      </c>
      <c r="W246" s="105"/>
      <c r="X246" s="45"/>
      <c r="Y246" s="105"/>
      <c r="Z246" s="45">
        <v>4</v>
      </c>
      <c r="AA246" s="105"/>
      <c r="AB246" s="46" t="s">
        <v>6</v>
      </c>
      <c r="AC246" s="105"/>
      <c r="AD246" s="46" t="s">
        <v>6</v>
      </c>
      <c r="AE246" s="45"/>
      <c r="AF246" s="46" t="s">
        <v>6</v>
      </c>
      <c r="AG246" s="45"/>
      <c r="AH246" s="303" t="s">
        <v>6</v>
      </c>
      <c r="AI246" s="105"/>
      <c r="AJ246" s="48" t="s">
        <v>6</v>
      </c>
      <c r="AK246" s="105"/>
      <c r="AL246" s="145" t="s">
        <v>6</v>
      </c>
      <c r="AM246" s="147" t="s">
        <v>749</v>
      </c>
      <c r="AN246" s="481" t="s">
        <v>2</v>
      </c>
      <c r="AO246" s="498"/>
      <c r="AP246" s="45" t="s">
        <v>6</v>
      </c>
      <c r="AQ246" s="105"/>
      <c r="AR246" s="481"/>
      <c r="AS246" s="498"/>
      <c r="AT246" s="481"/>
      <c r="AU246" s="498"/>
      <c r="AV246" s="316"/>
      <c r="AW246" s="147"/>
      <c r="AX246" s="97" t="s">
        <v>6</v>
      </c>
      <c r="AY246" s="147"/>
      <c r="AZ246" s="317"/>
      <c r="BA246" s="105"/>
      <c r="BB246" s="305" t="s">
        <v>6</v>
      </c>
      <c r="BC246" s="306" t="s">
        <v>855</v>
      </c>
      <c r="BD246" s="45" t="s">
        <v>2</v>
      </c>
      <c r="BE246" s="105" t="s">
        <v>2</v>
      </c>
      <c r="BF246" s="321" t="s">
        <v>295</v>
      </c>
      <c r="BG246" s="312" t="s">
        <v>922</v>
      </c>
      <c r="BH246" s="45" t="s">
        <v>6</v>
      </c>
      <c r="BI246" s="105"/>
      <c r="BJ246" s="45"/>
      <c r="BK246" s="105"/>
      <c r="BL246" s="85" t="s">
        <v>6</v>
      </c>
      <c r="BM246" s="208" t="s">
        <v>1011</v>
      </c>
      <c r="BN246" s="481" t="s">
        <v>2</v>
      </c>
      <c r="BO246" s="498"/>
      <c r="BP246" s="83" t="s">
        <v>6</v>
      </c>
      <c r="BQ246" s="312"/>
      <c r="BR246" s="46"/>
      <c r="BS246" s="105"/>
      <c r="BT246" s="46"/>
      <c r="BU246" s="105"/>
      <c r="BV246" s="97">
        <f>BV248</f>
        <v>5.75</v>
      </c>
      <c r="BW246" s="140"/>
      <c r="BX246" s="505"/>
      <c r="BY246" s="498"/>
      <c r="BZ246" s="45"/>
      <c r="CA246" s="105"/>
      <c r="CB246" s="45"/>
      <c r="CC246" s="105"/>
      <c r="CD246" s="145"/>
      <c r="CE246" s="97"/>
      <c r="CF246" s="46" t="s">
        <v>6</v>
      </c>
      <c r="CG246" s="301" t="s">
        <v>1321</v>
      </c>
      <c r="CH246" s="45">
        <v>4.5</v>
      </c>
      <c r="CI246" s="105"/>
      <c r="CJ246" s="323"/>
      <c r="CK246" s="105"/>
      <c r="CL246" s="309">
        <v>6.25</v>
      </c>
      <c r="CM246" s="310" t="s">
        <v>1462</v>
      </c>
      <c r="CN246" s="259" t="s">
        <v>195</v>
      </c>
      <c r="CO246" s="105"/>
      <c r="CP246" s="46" t="s">
        <v>6</v>
      </c>
      <c r="CQ246" s="105"/>
      <c r="CR246" s="313" t="s">
        <v>6</v>
      </c>
      <c r="CS246" s="314" t="s">
        <v>1605</v>
      </c>
      <c r="CT246" s="302"/>
      <c r="CU246" s="208"/>
      <c r="CV246" s="85">
        <v>6</v>
      </c>
      <c r="CW246" s="208" t="s">
        <v>2272</v>
      </c>
      <c r="CX246" s="208" t="s">
        <v>6</v>
      </c>
      <c r="CY246" s="208" t="s">
        <v>2345</v>
      </c>
      <c r="CZ246" s="46" t="s">
        <v>6</v>
      </c>
      <c r="DA246" s="45"/>
      <c r="DC246" s="184">
        <f t="shared" ref="DC246:DC251" si="23">COUNT(D246:CZ246)</f>
        <v>8</v>
      </c>
    </row>
    <row r="247" spans="1:107" s="184" customFormat="1" ht="19" customHeight="1" x14ac:dyDescent="0.25">
      <c r="B247" s="5">
        <v>194</v>
      </c>
      <c r="C247" s="6" t="s">
        <v>240</v>
      </c>
      <c r="D247" s="46" t="s">
        <v>6</v>
      </c>
      <c r="E247" s="47" t="s">
        <v>291</v>
      </c>
      <c r="F247" s="45" t="s">
        <v>2</v>
      </c>
      <c r="G247" s="45"/>
      <c r="H247" s="85" t="s">
        <v>6</v>
      </c>
      <c r="I247" s="209"/>
      <c r="J247" s="481"/>
      <c r="K247" s="482"/>
      <c r="L247" s="60" t="s">
        <v>6</v>
      </c>
      <c r="M247" s="105"/>
      <c r="N247" s="145"/>
      <c r="O247" s="97" t="s">
        <v>2355</v>
      </c>
      <c r="P247" s="186">
        <v>1</v>
      </c>
      <c r="Q247" s="105"/>
      <c r="R247" s="181">
        <v>0.39800000000000002</v>
      </c>
      <c r="S247" s="88" t="s">
        <v>1852</v>
      </c>
      <c r="T247" s="187">
        <v>5.75</v>
      </c>
      <c r="U247" s="188"/>
      <c r="V247" s="45"/>
      <c r="W247" s="105" t="s">
        <v>471</v>
      </c>
      <c r="X247" s="45" t="s">
        <v>2</v>
      </c>
      <c r="Y247" s="105"/>
      <c r="Z247" s="45">
        <v>4</v>
      </c>
      <c r="AA247" s="105"/>
      <c r="AB247" s="46" t="s">
        <v>6</v>
      </c>
      <c r="AC247" s="105"/>
      <c r="AD247" s="46" t="s">
        <v>6</v>
      </c>
      <c r="AE247" s="45"/>
      <c r="AF247" s="46" t="s">
        <v>6</v>
      </c>
      <c r="AG247" s="45"/>
      <c r="AH247" s="303" t="s">
        <v>6</v>
      </c>
      <c r="AI247" s="105"/>
      <c r="AJ247" s="48" t="s">
        <v>6</v>
      </c>
      <c r="AK247" s="105"/>
      <c r="AL247" s="145" t="s">
        <v>6</v>
      </c>
      <c r="AM247" s="147" t="s">
        <v>750</v>
      </c>
      <c r="AN247" s="481" t="s">
        <v>2</v>
      </c>
      <c r="AO247" s="498"/>
      <c r="AP247" s="45" t="s">
        <v>6</v>
      </c>
      <c r="AQ247" s="105"/>
      <c r="AR247" s="481"/>
      <c r="AS247" s="498"/>
      <c r="AT247" s="481"/>
      <c r="AU247" s="498"/>
      <c r="AV247" s="316" t="s">
        <v>6</v>
      </c>
      <c r="AW247" s="147"/>
      <c r="AX247" s="97" t="s">
        <v>6</v>
      </c>
      <c r="AY247" s="147"/>
      <c r="AZ247" s="317" t="s">
        <v>6</v>
      </c>
      <c r="BA247" s="105"/>
      <c r="BB247" s="305" t="s">
        <v>6</v>
      </c>
      <c r="BC247" s="306" t="s">
        <v>855</v>
      </c>
      <c r="BD247" s="45" t="s">
        <v>2</v>
      </c>
      <c r="BE247" s="105" t="s">
        <v>2</v>
      </c>
      <c r="BF247" s="307" t="s">
        <v>295</v>
      </c>
      <c r="BG247" s="312" t="s">
        <v>922</v>
      </c>
      <c r="BH247" s="45" t="s">
        <v>6</v>
      </c>
      <c r="BI247" s="105"/>
      <c r="BJ247" s="45"/>
      <c r="BK247" s="105"/>
      <c r="BL247" s="85" t="s">
        <v>6</v>
      </c>
      <c r="BM247" s="208" t="s">
        <v>1011</v>
      </c>
      <c r="BN247" s="481" t="s">
        <v>2</v>
      </c>
      <c r="BO247" s="498"/>
      <c r="BP247" s="83" t="s">
        <v>6</v>
      </c>
      <c r="BQ247" s="312"/>
      <c r="BR247" s="46" t="s">
        <v>6</v>
      </c>
      <c r="BS247" s="105"/>
      <c r="BT247" s="46" t="s">
        <v>6</v>
      </c>
      <c r="BU247" s="324" t="s">
        <v>1120</v>
      </c>
      <c r="BV247" s="145" t="s">
        <v>6</v>
      </c>
      <c r="BW247" s="140"/>
      <c r="BX247" s="505"/>
      <c r="BY247" s="498"/>
      <c r="BZ247" s="45"/>
      <c r="CA247" s="105"/>
      <c r="CB247" s="45" t="s">
        <v>6</v>
      </c>
      <c r="CC247" s="105"/>
      <c r="CD247" s="145" t="s">
        <v>6</v>
      </c>
      <c r="CE247" s="97"/>
      <c r="CF247" s="46" t="s">
        <v>6</v>
      </c>
      <c r="CG247" s="105" t="s">
        <v>1322</v>
      </c>
      <c r="CH247" s="45">
        <v>4.5</v>
      </c>
      <c r="CI247" s="105"/>
      <c r="CJ247" s="85" t="s">
        <v>6</v>
      </c>
      <c r="CK247" s="105"/>
      <c r="CL247" s="319">
        <v>6.25</v>
      </c>
      <c r="CM247" s="288"/>
      <c r="CN247" s="259" t="s">
        <v>195</v>
      </c>
      <c r="CO247" s="105"/>
      <c r="CP247" s="46" t="s">
        <v>6</v>
      </c>
      <c r="CQ247" s="105"/>
      <c r="CR247" s="313" t="s">
        <v>6</v>
      </c>
      <c r="CS247" s="301"/>
      <c r="CT247" s="153">
        <v>1.5</v>
      </c>
      <c r="CU247" s="92" t="s">
        <v>1488</v>
      </c>
      <c r="CV247" s="85">
        <v>6</v>
      </c>
      <c r="CW247" s="208" t="s">
        <v>2272</v>
      </c>
      <c r="CX247" s="208" t="s">
        <v>6</v>
      </c>
      <c r="CY247" s="208"/>
      <c r="CZ247" s="46" t="s">
        <v>6</v>
      </c>
      <c r="DA247" s="45"/>
      <c r="DC247" s="184">
        <f t="shared" si="23"/>
        <v>8</v>
      </c>
    </row>
    <row r="248" spans="1:107" s="184" customFormat="1" ht="19" customHeight="1" x14ac:dyDescent="0.25">
      <c r="B248" s="5">
        <v>195</v>
      </c>
      <c r="C248" s="6" t="s">
        <v>241</v>
      </c>
      <c r="D248" s="49" t="s">
        <v>6</v>
      </c>
      <c r="E248" s="47" t="s">
        <v>292</v>
      </c>
      <c r="F248" s="45" t="s">
        <v>2</v>
      </c>
      <c r="G248" s="45"/>
      <c r="H248" s="85" t="s">
        <v>6</v>
      </c>
      <c r="I248" s="209"/>
      <c r="J248" s="481"/>
      <c r="K248" s="482"/>
      <c r="L248" s="60" t="s">
        <v>6</v>
      </c>
      <c r="M248" s="105"/>
      <c r="N248" s="145"/>
      <c r="O248" s="97" t="s">
        <v>2355</v>
      </c>
      <c r="P248" s="186">
        <v>1</v>
      </c>
      <c r="Q248" s="105"/>
      <c r="R248" s="181">
        <v>0.39800000000000002</v>
      </c>
      <c r="S248" s="88" t="s">
        <v>1852</v>
      </c>
      <c r="T248" s="187">
        <v>5.75</v>
      </c>
      <c r="U248" s="188"/>
      <c r="V248" s="45"/>
      <c r="W248" s="105"/>
      <c r="X248" s="45"/>
      <c r="Y248" s="105"/>
      <c r="Z248" s="45">
        <v>4</v>
      </c>
      <c r="AA248" s="105"/>
      <c r="AB248" s="46" t="s">
        <v>6</v>
      </c>
      <c r="AC248" s="105"/>
      <c r="AD248" s="46" t="s">
        <v>6</v>
      </c>
      <c r="AE248" s="45"/>
      <c r="AF248" s="46" t="s">
        <v>6</v>
      </c>
      <c r="AG248" s="45"/>
      <c r="AH248" s="303" t="s">
        <v>6</v>
      </c>
      <c r="AI248" s="105"/>
      <c r="AJ248" s="48" t="s">
        <v>6</v>
      </c>
      <c r="AK248" s="105"/>
      <c r="AL248" s="145" t="s">
        <v>6</v>
      </c>
      <c r="AM248" s="147" t="s">
        <v>751</v>
      </c>
      <c r="AN248" s="481" t="s">
        <v>2</v>
      </c>
      <c r="AO248" s="498"/>
      <c r="AP248" s="45" t="s">
        <v>6</v>
      </c>
      <c r="AQ248" s="105"/>
      <c r="AR248" s="481"/>
      <c r="AS248" s="498"/>
      <c r="AT248" s="481"/>
      <c r="AU248" s="498"/>
      <c r="AV248" s="316" t="s">
        <v>6</v>
      </c>
      <c r="AW248" s="147"/>
      <c r="AX248" s="97" t="s">
        <v>6</v>
      </c>
      <c r="AY248" s="147"/>
      <c r="AZ248" s="317" t="s">
        <v>6</v>
      </c>
      <c r="BA248" s="105"/>
      <c r="BB248" s="305" t="s">
        <v>6</v>
      </c>
      <c r="BC248" s="306" t="s">
        <v>855</v>
      </c>
      <c r="BD248" s="45" t="s">
        <v>2</v>
      </c>
      <c r="BE248" s="105" t="s">
        <v>2</v>
      </c>
      <c r="BF248" s="307" t="s">
        <v>295</v>
      </c>
      <c r="BG248" s="312" t="s">
        <v>922</v>
      </c>
      <c r="BH248" s="45" t="s">
        <v>6</v>
      </c>
      <c r="BI248" s="105"/>
      <c r="BJ248" s="45"/>
      <c r="BK248" s="105"/>
      <c r="BL248" s="85" t="s">
        <v>6</v>
      </c>
      <c r="BM248" s="208" t="s">
        <v>1011</v>
      </c>
      <c r="BN248" s="481" t="s">
        <v>2</v>
      </c>
      <c r="BO248" s="498"/>
      <c r="BP248" s="83" t="s">
        <v>6</v>
      </c>
      <c r="BQ248" s="312"/>
      <c r="BR248" s="46" t="s">
        <v>6</v>
      </c>
      <c r="BS248" s="105"/>
      <c r="BT248" s="46" t="s">
        <v>6</v>
      </c>
      <c r="BU248" s="324"/>
      <c r="BV248" s="145">
        <v>5.75</v>
      </c>
      <c r="BW248" s="140" t="s">
        <v>1180</v>
      </c>
      <c r="BX248" s="505" t="s">
        <v>2</v>
      </c>
      <c r="BY248" s="498"/>
      <c r="BZ248" s="45"/>
      <c r="CA248" s="105"/>
      <c r="CB248" s="45" t="s">
        <v>6</v>
      </c>
      <c r="CC248" s="105"/>
      <c r="CD248" s="145" t="s">
        <v>6</v>
      </c>
      <c r="CE248" s="97"/>
      <c r="CF248" s="46" t="s">
        <v>6</v>
      </c>
      <c r="CG248" s="105" t="s">
        <v>1322</v>
      </c>
      <c r="CH248" s="45">
        <v>4.5</v>
      </c>
      <c r="CI248" s="105"/>
      <c r="CJ248" s="85" t="s">
        <v>6</v>
      </c>
      <c r="CK248" s="105"/>
      <c r="CL248" s="319">
        <v>6.25</v>
      </c>
      <c r="CM248" s="288"/>
      <c r="CN248" s="259" t="s">
        <v>195</v>
      </c>
      <c r="CO248" s="105"/>
      <c r="CP248" s="46" t="s">
        <v>6</v>
      </c>
      <c r="CQ248" s="105"/>
      <c r="CR248" s="313" t="s">
        <v>6</v>
      </c>
      <c r="CS248" s="301"/>
      <c r="CT248" s="153">
        <v>1.5</v>
      </c>
      <c r="CU248" s="92" t="s">
        <v>1488</v>
      </c>
      <c r="CV248" s="85">
        <v>6</v>
      </c>
      <c r="CW248" s="208" t="s">
        <v>2272</v>
      </c>
      <c r="CX248" s="208" t="s">
        <v>6</v>
      </c>
      <c r="CY248" s="208"/>
      <c r="CZ248" s="46" t="s">
        <v>6</v>
      </c>
      <c r="DA248" s="45"/>
      <c r="DC248" s="184">
        <f t="shared" si="23"/>
        <v>9</v>
      </c>
    </row>
    <row r="249" spans="1:107" s="184" customFormat="1" ht="19" customHeight="1" x14ac:dyDescent="0.25">
      <c r="B249" s="5">
        <v>196</v>
      </c>
      <c r="C249" s="6" t="s">
        <v>242</v>
      </c>
      <c r="D249" s="48" t="s">
        <v>6</v>
      </c>
      <c r="E249" s="9"/>
      <c r="F249" s="45"/>
      <c r="G249" s="45"/>
      <c r="H249" s="85" t="s">
        <v>6</v>
      </c>
      <c r="I249" s="209"/>
      <c r="J249" s="481"/>
      <c r="K249" s="482"/>
      <c r="L249" s="60" t="s">
        <v>6</v>
      </c>
      <c r="M249" s="105"/>
      <c r="N249" s="145"/>
      <c r="O249" s="97" t="s">
        <v>2355</v>
      </c>
      <c r="P249" s="186">
        <v>1</v>
      </c>
      <c r="Q249" s="105"/>
      <c r="R249" s="181">
        <v>0.39800000000000002</v>
      </c>
      <c r="S249" s="88" t="s">
        <v>1852</v>
      </c>
      <c r="T249" s="187">
        <v>5.75</v>
      </c>
      <c r="U249" s="188" t="s">
        <v>1848</v>
      </c>
      <c r="V249" s="45" t="s">
        <v>2</v>
      </c>
      <c r="W249" s="105"/>
      <c r="X249" s="45"/>
      <c r="Y249" s="105"/>
      <c r="Z249" s="45">
        <v>4</v>
      </c>
      <c r="AA249" s="105"/>
      <c r="AB249" s="46" t="s">
        <v>6</v>
      </c>
      <c r="AC249" s="105"/>
      <c r="AD249" s="46" t="s">
        <v>6</v>
      </c>
      <c r="AE249" s="45"/>
      <c r="AF249" s="46" t="s">
        <v>6</v>
      </c>
      <c r="AG249" s="45"/>
      <c r="AH249" s="303" t="s">
        <v>6</v>
      </c>
      <c r="AI249" s="105"/>
      <c r="AJ249" s="48" t="s">
        <v>6</v>
      </c>
      <c r="AK249" s="105"/>
      <c r="AL249" s="145" t="s">
        <v>6</v>
      </c>
      <c r="AM249" s="147" t="s">
        <v>751</v>
      </c>
      <c r="AN249" s="481" t="s">
        <v>2</v>
      </c>
      <c r="AO249" s="498"/>
      <c r="AP249" s="45" t="s">
        <v>6</v>
      </c>
      <c r="AQ249" s="105"/>
      <c r="AR249" s="481"/>
      <c r="AS249" s="498"/>
      <c r="AT249" s="481"/>
      <c r="AU249" s="498"/>
      <c r="AV249" s="316" t="s">
        <v>6</v>
      </c>
      <c r="AW249" s="147"/>
      <c r="AX249" s="97" t="s">
        <v>6</v>
      </c>
      <c r="AY249" s="147"/>
      <c r="AZ249" s="317" t="s">
        <v>6</v>
      </c>
      <c r="BA249" s="105"/>
      <c r="BB249" s="305" t="s">
        <v>6</v>
      </c>
      <c r="BC249" s="306" t="s">
        <v>855</v>
      </c>
      <c r="BD249" s="45" t="s">
        <v>2</v>
      </c>
      <c r="BE249" s="105" t="s">
        <v>2</v>
      </c>
      <c r="BF249" s="307" t="s">
        <v>295</v>
      </c>
      <c r="BG249" s="312" t="s">
        <v>922</v>
      </c>
      <c r="BH249" s="45" t="s">
        <v>6</v>
      </c>
      <c r="BI249" s="105"/>
      <c r="BJ249" s="45"/>
      <c r="BK249" s="105"/>
      <c r="BL249" s="85" t="s">
        <v>6</v>
      </c>
      <c r="BM249" s="208" t="s">
        <v>1011</v>
      </c>
      <c r="BN249" s="481" t="s">
        <v>2</v>
      </c>
      <c r="BO249" s="498"/>
      <c r="BP249" s="83" t="s">
        <v>6</v>
      </c>
      <c r="BQ249" s="312"/>
      <c r="BR249" s="46" t="s">
        <v>6</v>
      </c>
      <c r="BS249" s="105"/>
      <c r="BT249" s="46" t="s">
        <v>6</v>
      </c>
      <c r="BU249" s="324"/>
      <c r="BV249" s="145" t="s">
        <v>1181</v>
      </c>
      <c r="BW249" s="140" t="s">
        <v>1182</v>
      </c>
      <c r="BX249" s="505" t="s">
        <v>2</v>
      </c>
      <c r="BY249" s="498"/>
      <c r="BZ249" s="45"/>
      <c r="CA249" s="105"/>
      <c r="CB249" s="45" t="s">
        <v>6</v>
      </c>
      <c r="CC249" s="105"/>
      <c r="CD249" s="145" t="s">
        <v>6</v>
      </c>
      <c r="CE249" s="97"/>
      <c r="CF249" s="46" t="s">
        <v>6</v>
      </c>
      <c r="CG249" s="105" t="s">
        <v>1322</v>
      </c>
      <c r="CH249" s="45">
        <v>4.5</v>
      </c>
      <c r="CI249" s="105"/>
      <c r="CJ249" s="85" t="s">
        <v>6</v>
      </c>
      <c r="CK249" s="105"/>
      <c r="CL249" s="319">
        <v>6.25</v>
      </c>
      <c r="CM249" s="288"/>
      <c r="CN249" s="259" t="s">
        <v>195</v>
      </c>
      <c r="CO249" s="105"/>
      <c r="CP249" s="46" t="s">
        <v>6</v>
      </c>
      <c r="CQ249" s="105"/>
      <c r="CR249" s="313" t="s">
        <v>6</v>
      </c>
      <c r="CS249" s="301"/>
      <c r="CT249" s="153">
        <v>6.5</v>
      </c>
      <c r="CU249" s="92" t="s">
        <v>1491</v>
      </c>
      <c r="CV249" s="85">
        <v>6</v>
      </c>
      <c r="CW249" s="208" t="s">
        <v>2272</v>
      </c>
      <c r="CX249" s="208" t="s">
        <v>6</v>
      </c>
      <c r="CY249" s="208"/>
      <c r="CZ249" s="46" t="s">
        <v>6</v>
      </c>
      <c r="DA249" s="45"/>
      <c r="DC249" s="184">
        <f t="shared" si="23"/>
        <v>8</v>
      </c>
    </row>
    <row r="250" spans="1:107" s="184" customFormat="1" ht="19" customHeight="1" x14ac:dyDescent="0.25">
      <c r="B250" s="5">
        <v>197</v>
      </c>
      <c r="C250" s="6" t="s">
        <v>243</v>
      </c>
      <c r="D250" s="48" t="s">
        <v>6</v>
      </c>
      <c r="E250" s="50" t="s">
        <v>280</v>
      </c>
      <c r="F250" s="45" t="s">
        <v>2</v>
      </c>
      <c r="G250" s="45"/>
      <c r="H250" s="85" t="s">
        <v>6</v>
      </c>
      <c r="I250" s="209"/>
      <c r="J250" s="481"/>
      <c r="K250" s="482"/>
      <c r="L250" s="60" t="s">
        <v>6</v>
      </c>
      <c r="M250" s="105"/>
      <c r="N250" s="145"/>
      <c r="O250" s="97" t="s">
        <v>2355</v>
      </c>
      <c r="P250" s="186">
        <v>1</v>
      </c>
      <c r="Q250" s="105"/>
      <c r="R250" s="181">
        <v>0.39800000000000002</v>
      </c>
      <c r="S250" s="88" t="s">
        <v>1852</v>
      </c>
      <c r="T250" s="187">
        <v>5.75</v>
      </c>
      <c r="U250" s="188" t="s">
        <v>1848</v>
      </c>
      <c r="V250" s="45" t="s">
        <v>2</v>
      </c>
      <c r="W250" s="105"/>
      <c r="X250" s="45"/>
      <c r="Y250" s="105"/>
      <c r="Z250" s="45">
        <v>4</v>
      </c>
      <c r="AA250" s="105"/>
      <c r="AB250" s="46" t="s">
        <v>6</v>
      </c>
      <c r="AC250" s="105"/>
      <c r="AD250" s="46" t="s">
        <v>6</v>
      </c>
      <c r="AE250" s="45"/>
      <c r="AF250" s="46" t="s">
        <v>6</v>
      </c>
      <c r="AG250" s="45"/>
      <c r="AH250" s="303" t="s">
        <v>6</v>
      </c>
      <c r="AI250" s="105"/>
      <c r="AJ250" s="48" t="s">
        <v>6</v>
      </c>
      <c r="AK250" s="105"/>
      <c r="AL250" s="145" t="s">
        <v>6</v>
      </c>
      <c r="AM250" s="147" t="s">
        <v>751</v>
      </c>
      <c r="AN250" s="481" t="s">
        <v>2</v>
      </c>
      <c r="AO250" s="498"/>
      <c r="AP250" s="45" t="s">
        <v>6</v>
      </c>
      <c r="AQ250" s="105"/>
      <c r="AR250" s="481"/>
      <c r="AS250" s="498"/>
      <c r="AT250" s="481"/>
      <c r="AU250" s="498"/>
      <c r="AV250" s="316" t="s">
        <v>6</v>
      </c>
      <c r="AW250" s="147"/>
      <c r="AX250" s="97" t="s">
        <v>6</v>
      </c>
      <c r="AY250" s="147"/>
      <c r="AZ250" s="317" t="s">
        <v>6</v>
      </c>
      <c r="BA250" s="105"/>
      <c r="BB250" s="305" t="s">
        <v>6</v>
      </c>
      <c r="BC250" s="306" t="s">
        <v>855</v>
      </c>
      <c r="BD250" s="45" t="s">
        <v>2</v>
      </c>
      <c r="BE250" s="105" t="s">
        <v>2</v>
      </c>
      <c r="BF250" s="307" t="s">
        <v>6</v>
      </c>
      <c r="BG250" s="105"/>
      <c r="BH250" s="45" t="s">
        <v>6</v>
      </c>
      <c r="BI250" s="105"/>
      <c r="BJ250" s="45"/>
      <c r="BK250" s="105"/>
      <c r="BL250" s="85" t="s">
        <v>6</v>
      </c>
      <c r="BM250" s="208" t="s">
        <v>1011</v>
      </c>
      <c r="BN250" s="481" t="s">
        <v>2</v>
      </c>
      <c r="BO250" s="498"/>
      <c r="BP250" s="83" t="s">
        <v>6</v>
      </c>
      <c r="BQ250" s="312"/>
      <c r="BR250" s="46" t="s">
        <v>6</v>
      </c>
      <c r="BS250" s="105"/>
      <c r="BT250" s="46" t="s">
        <v>6</v>
      </c>
      <c r="BU250" s="324"/>
      <c r="BV250" s="145" t="s">
        <v>6</v>
      </c>
      <c r="BW250" s="140"/>
      <c r="BX250" s="505"/>
      <c r="BY250" s="498"/>
      <c r="BZ250" s="45"/>
      <c r="CA250" s="105"/>
      <c r="CB250" s="45">
        <v>6</v>
      </c>
      <c r="CC250" s="105"/>
      <c r="CD250" s="145" t="s">
        <v>6</v>
      </c>
      <c r="CE250" s="97"/>
      <c r="CF250" s="46" t="s">
        <v>6</v>
      </c>
      <c r="CG250" s="105" t="s">
        <v>1322</v>
      </c>
      <c r="CH250" s="45">
        <v>4.5</v>
      </c>
      <c r="CI250" s="105"/>
      <c r="CJ250" s="85" t="s">
        <v>6</v>
      </c>
      <c r="CK250" s="105"/>
      <c r="CL250" s="319">
        <v>6.25</v>
      </c>
      <c r="CM250" s="288"/>
      <c r="CN250" s="91" t="s">
        <v>195</v>
      </c>
      <c r="CO250" s="105"/>
      <c r="CP250" s="46" t="s">
        <v>6</v>
      </c>
      <c r="CQ250" s="105"/>
      <c r="CR250" s="313" t="s">
        <v>6</v>
      </c>
      <c r="CS250" s="301"/>
      <c r="CT250" s="153">
        <v>1.5</v>
      </c>
      <c r="CU250" s="92" t="s">
        <v>1488</v>
      </c>
      <c r="CV250" s="85">
        <v>6</v>
      </c>
      <c r="CW250" s="208" t="s">
        <v>2272</v>
      </c>
      <c r="CX250" s="208" t="s">
        <v>6</v>
      </c>
      <c r="CY250" s="208"/>
      <c r="CZ250" s="46" t="s">
        <v>6</v>
      </c>
      <c r="DA250" s="45"/>
      <c r="DC250" s="184">
        <f t="shared" si="23"/>
        <v>9</v>
      </c>
    </row>
    <row r="251" spans="1:107" s="184" customFormat="1" ht="19" customHeight="1" x14ac:dyDescent="0.25">
      <c r="B251" s="5">
        <v>198</v>
      </c>
      <c r="C251" s="325" t="s">
        <v>244</v>
      </c>
      <c r="D251" s="45"/>
      <c r="E251" s="9"/>
      <c r="F251" s="45"/>
      <c r="G251" s="45"/>
      <c r="H251" s="85" t="s">
        <v>6</v>
      </c>
      <c r="I251" s="209"/>
      <c r="J251" s="481"/>
      <c r="K251" s="482"/>
      <c r="L251" s="60" t="s">
        <v>6</v>
      </c>
      <c r="M251" s="105"/>
      <c r="N251" s="145"/>
      <c r="O251" s="97" t="s">
        <v>2355</v>
      </c>
      <c r="P251" s="186">
        <v>1</v>
      </c>
      <c r="Q251" s="105"/>
      <c r="R251" s="181">
        <v>0.39800000000000002</v>
      </c>
      <c r="S251" s="88" t="s">
        <v>1852</v>
      </c>
      <c r="T251" s="187">
        <v>5.75</v>
      </c>
      <c r="U251" s="188" t="s">
        <v>1848</v>
      </c>
      <c r="V251" s="45" t="s">
        <v>2</v>
      </c>
      <c r="W251" s="105"/>
      <c r="X251" s="45"/>
      <c r="Y251" s="105"/>
      <c r="Z251" s="45">
        <v>4</v>
      </c>
      <c r="AA251" s="105"/>
      <c r="AB251" s="46" t="s">
        <v>6</v>
      </c>
      <c r="AC251" s="105"/>
      <c r="AD251" s="46" t="s">
        <v>6</v>
      </c>
      <c r="AE251" s="45"/>
      <c r="AF251" s="46" t="s">
        <v>6</v>
      </c>
      <c r="AG251" s="45"/>
      <c r="AH251" s="303" t="s">
        <v>6</v>
      </c>
      <c r="AI251" s="105"/>
      <c r="AJ251" s="48" t="s">
        <v>6</v>
      </c>
      <c r="AK251" s="105"/>
      <c r="AL251" s="145" t="s">
        <v>6</v>
      </c>
      <c r="AM251" s="147" t="s">
        <v>751</v>
      </c>
      <c r="AN251" s="481" t="s">
        <v>2</v>
      </c>
      <c r="AO251" s="498"/>
      <c r="AP251" s="45" t="s">
        <v>6</v>
      </c>
      <c r="AQ251" s="105"/>
      <c r="AR251" s="481"/>
      <c r="AS251" s="498"/>
      <c r="AT251" s="481"/>
      <c r="AU251" s="498"/>
      <c r="AV251" s="316" t="s">
        <v>6</v>
      </c>
      <c r="AW251" s="147"/>
      <c r="AX251" s="97" t="s">
        <v>6</v>
      </c>
      <c r="AY251" s="147"/>
      <c r="AZ251" s="317" t="s">
        <v>6</v>
      </c>
      <c r="BA251" s="105"/>
      <c r="BB251" s="305" t="s">
        <v>6</v>
      </c>
      <c r="BC251" s="306" t="s">
        <v>855</v>
      </c>
      <c r="BD251" s="45" t="s">
        <v>2</v>
      </c>
      <c r="BE251" s="105" t="s">
        <v>2</v>
      </c>
      <c r="BF251" s="307" t="s">
        <v>6</v>
      </c>
      <c r="BG251" s="105"/>
      <c r="BH251" s="45" t="s">
        <v>6</v>
      </c>
      <c r="BI251" s="105"/>
      <c r="BJ251" s="45"/>
      <c r="BK251" s="105"/>
      <c r="BL251" s="85" t="s">
        <v>6</v>
      </c>
      <c r="BM251" s="208" t="s">
        <v>1011</v>
      </c>
      <c r="BN251" s="481" t="s">
        <v>2</v>
      </c>
      <c r="BO251" s="498"/>
      <c r="BP251" s="83" t="s">
        <v>6</v>
      </c>
      <c r="BQ251" s="312"/>
      <c r="BR251" s="46" t="s">
        <v>6</v>
      </c>
      <c r="BS251" s="105"/>
      <c r="BT251" s="46" t="s">
        <v>6</v>
      </c>
      <c r="BU251" s="324"/>
      <c r="BV251" s="145"/>
      <c r="BW251" s="146" t="s">
        <v>1183</v>
      </c>
      <c r="BX251" s="505" t="s">
        <v>2</v>
      </c>
      <c r="BY251" s="498"/>
      <c r="BZ251" s="45"/>
      <c r="CA251" s="105"/>
      <c r="CB251" s="45">
        <v>6</v>
      </c>
      <c r="CC251" s="105"/>
      <c r="CD251" s="145" t="s">
        <v>6</v>
      </c>
      <c r="CE251" s="97"/>
      <c r="CF251" s="46" t="s">
        <v>6</v>
      </c>
      <c r="CG251" s="105" t="s">
        <v>1322</v>
      </c>
      <c r="CH251" s="45">
        <v>4.5</v>
      </c>
      <c r="CI251" s="105"/>
      <c r="CJ251" s="85" t="s">
        <v>6</v>
      </c>
      <c r="CK251" s="105"/>
      <c r="CL251" s="319">
        <v>6.25</v>
      </c>
      <c r="CM251" s="288"/>
      <c r="CN251" s="91" t="s">
        <v>195</v>
      </c>
      <c r="CO251" s="105"/>
      <c r="CP251" s="46" t="s">
        <v>6</v>
      </c>
      <c r="CQ251" s="105"/>
      <c r="CR251" s="313" t="s">
        <v>6</v>
      </c>
      <c r="CS251" s="301"/>
      <c r="CT251" s="153">
        <v>6.5</v>
      </c>
      <c r="CU251" s="92" t="s">
        <v>1491</v>
      </c>
      <c r="CV251" s="85">
        <v>6</v>
      </c>
      <c r="CW251" s="208" t="s">
        <v>2272</v>
      </c>
      <c r="CX251" s="208" t="s">
        <v>6</v>
      </c>
      <c r="CY251" s="208"/>
      <c r="CZ251" s="46" t="s">
        <v>6</v>
      </c>
      <c r="DA251" s="45"/>
      <c r="DC251" s="184">
        <f t="shared" si="23"/>
        <v>9</v>
      </c>
    </row>
    <row r="252" spans="1:107" s="184" customFormat="1" ht="19" customHeight="1" x14ac:dyDescent="0.25">
      <c r="B252" s="5"/>
      <c r="C252" s="325"/>
      <c r="D252" s="45"/>
      <c r="E252" s="9"/>
      <c r="F252" s="45"/>
      <c r="G252" s="45"/>
      <c r="H252" s="209"/>
      <c r="I252" s="209"/>
      <c r="J252" s="481"/>
      <c r="K252" s="482"/>
      <c r="L252" s="297"/>
      <c r="M252" s="105"/>
      <c r="N252" s="145"/>
      <c r="O252" s="97"/>
      <c r="P252" s="45"/>
      <c r="Q252" s="105"/>
      <c r="R252" s="298"/>
      <c r="S252" s="105"/>
      <c r="T252" s="315"/>
      <c r="U252" s="188" t="s">
        <v>1848</v>
      </c>
      <c r="V252" s="45" t="s">
        <v>2</v>
      </c>
      <c r="W252" s="105"/>
      <c r="X252" s="45"/>
      <c r="Y252" s="105"/>
      <c r="Z252" s="45"/>
      <c r="AA252" s="105"/>
      <c r="AB252" s="45"/>
      <c r="AC252" s="105"/>
      <c r="AD252" s="45"/>
      <c r="AE252" s="45"/>
      <c r="AF252" s="46"/>
      <c r="AG252" s="45"/>
      <c r="AH252" s="45"/>
      <c r="AI252" s="105"/>
      <c r="AJ252" s="48"/>
      <c r="AK252" s="105"/>
      <c r="AL252" s="145"/>
      <c r="AM252" s="105"/>
      <c r="AN252" s="481"/>
      <c r="AO252" s="498"/>
      <c r="AP252" s="45"/>
      <c r="AQ252" s="105"/>
      <c r="AR252" s="481"/>
      <c r="AS252" s="498"/>
      <c r="AT252" s="481"/>
      <c r="AU252" s="498"/>
      <c r="AV252" s="304"/>
      <c r="AW252" s="147"/>
      <c r="AX252" s="97"/>
      <c r="AY252" s="147"/>
      <c r="AZ252" s="45"/>
      <c r="BA252" s="105"/>
      <c r="BB252" s="300"/>
      <c r="BC252" s="105"/>
      <c r="BD252" s="45"/>
      <c r="BE252" s="105" t="s">
        <v>2</v>
      </c>
      <c r="BF252" s="299"/>
      <c r="BG252" s="105"/>
      <c r="BH252" s="45"/>
      <c r="BI252" s="105"/>
      <c r="BJ252" s="45"/>
      <c r="BK252" s="105"/>
      <c r="BL252" s="45"/>
      <c r="BM252" s="208"/>
      <c r="BN252" s="481"/>
      <c r="BO252" s="498"/>
      <c r="BP252" s="302"/>
      <c r="BQ252" s="105"/>
      <c r="BR252" s="45"/>
      <c r="BS252" s="105"/>
      <c r="BT252" s="46"/>
      <c r="BU252" s="105"/>
      <c r="BV252" s="97"/>
      <c r="BW252" s="147"/>
      <c r="BX252" s="505"/>
      <c r="BY252" s="498"/>
      <c r="BZ252" s="45"/>
      <c r="CA252" s="105"/>
      <c r="CB252" s="45"/>
      <c r="CC252" s="105"/>
      <c r="CD252" s="145"/>
      <c r="CE252" s="97"/>
      <c r="CF252" s="45"/>
      <c r="CG252" s="105"/>
      <c r="CH252" s="45"/>
      <c r="CI252" s="105"/>
      <c r="CJ252" s="45"/>
      <c r="CK252" s="105"/>
      <c r="CL252" s="46"/>
      <c r="CM252" s="105"/>
      <c r="CN252" s="45"/>
      <c r="CO252" s="105"/>
      <c r="CP252" s="45"/>
      <c r="CQ252" s="105"/>
      <c r="CR252" s="301"/>
      <c r="CS252" s="301"/>
      <c r="CT252" s="302"/>
      <c r="CU252" s="208"/>
      <c r="CV252" s="45"/>
      <c r="CW252" s="105"/>
      <c r="CX252" s="105"/>
      <c r="CY252" s="105"/>
      <c r="CZ252" s="46"/>
      <c r="DA252" s="45"/>
    </row>
    <row r="253" spans="1:107" s="184" customFormat="1" ht="19" customHeight="1" x14ac:dyDescent="0.25">
      <c r="B253" s="5"/>
      <c r="C253" s="325"/>
      <c r="D253" s="29"/>
      <c r="E253" s="34"/>
      <c r="F253" s="45"/>
      <c r="G253" s="45"/>
      <c r="H253" s="209"/>
      <c r="I253" s="209"/>
      <c r="J253" s="481"/>
      <c r="K253" s="482"/>
      <c r="L253" s="297"/>
      <c r="M253" s="105"/>
      <c r="N253" s="145"/>
      <c r="O253" s="97"/>
      <c r="P253" s="45"/>
      <c r="Q253" s="105"/>
      <c r="R253" s="298"/>
      <c r="S253" s="105"/>
      <c r="T253" s="315"/>
      <c r="U253" s="188" t="s">
        <v>1848</v>
      </c>
      <c r="V253" s="45" t="s">
        <v>2</v>
      </c>
      <c r="W253" s="105"/>
      <c r="X253" s="45"/>
      <c r="Y253" s="105"/>
      <c r="Z253" s="45"/>
      <c r="AA253" s="105"/>
      <c r="AB253" s="45"/>
      <c r="AC253" s="105"/>
      <c r="AD253" s="45"/>
      <c r="AE253" s="45"/>
      <c r="AF253" s="46"/>
      <c r="AG253" s="45"/>
      <c r="AH253" s="45"/>
      <c r="AI253" s="105"/>
      <c r="AJ253" s="48"/>
      <c r="AK253" s="105"/>
      <c r="AL253" s="145"/>
      <c r="AM253" s="105"/>
      <c r="AN253" s="481"/>
      <c r="AO253" s="498"/>
      <c r="AP253" s="45"/>
      <c r="AQ253" s="105"/>
      <c r="AR253" s="481"/>
      <c r="AS253" s="498"/>
      <c r="AT253" s="481"/>
      <c r="AU253" s="498"/>
      <c r="AV253" s="299"/>
      <c r="AW253" s="105"/>
      <c r="AX253" s="97"/>
      <c r="AY253" s="147"/>
      <c r="AZ253" s="45"/>
      <c r="BA253" s="105"/>
      <c r="BB253" s="300"/>
      <c r="BC253" s="105"/>
      <c r="BD253" s="45"/>
      <c r="BE253" s="105"/>
      <c r="BF253" s="299"/>
      <c r="BG253" s="105"/>
      <c r="BH253" s="45"/>
      <c r="BI253" s="105"/>
      <c r="BJ253" s="45"/>
      <c r="BK253" s="105"/>
      <c r="BL253" s="45"/>
      <c r="BM253" s="208"/>
      <c r="BN253" s="481"/>
      <c r="BO253" s="498"/>
      <c r="BP253" s="45"/>
      <c r="BQ253" s="105"/>
      <c r="BR253" s="45"/>
      <c r="BS253" s="105"/>
      <c r="BT253" s="45"/>
      <c r="BU253" s="105"/>
      <c r="BV253" s="45"/>
      <c r="BW253" s="105"/>
      <c r="BX253" s="505"/>
      <c r="BY253" s="498"/>
      <c r="BZ253" s="45"/>
      <c r="CA253" s="105"/>
      <c r="CB253" s="45"/>
      <c r="CC253" s="105"/>
      <c r="CD253" s="145"/>
      <c r="CE253" s="97"/>
      <c r="CF253" s="45"/>
      <c r="CG253" s="105"/>
      <c r="CH253" s="45"/>
      <c r="CI253" s="105"/>
      <c r="CJ253" s="45"/>
      <c r="CK253" s="105"/>
      <c r="CL253" s="46"/>
      <c r="CM253" s="105"/>
      <c r="CN253" s="45"/>
      <c r="CO253" s="105"/>
      <c r="CP253" s="45"/>
      <c r="CQ253" s="105"/>
      <c r="CR253" s="301"/>
      <c r="CS253" s="301"/>
      <c r="CT253" s="302"/>
      <c r="CU253" s="208"/>
      <c r="CV253" s="45"/>
      <c r="CW253" s="105"/>
      <c r="CX253" s="105"/>
      <c r="CY253" s="105"/>
      <c r="CZ253" s="46"/>
      <c r="DA253" s="45"/>
    </row>
    <row r="254" spans="1:107" s="25" customFormat="1" ht="19" customHeight="1" x14ac:dyDescent="0.25">
      <c r="A254" s="377"/>
      <c r="B254" s="343"/>
      <c r="C254" s="344" t="s">
        <v>198</v>
      </c>
      <c r="D254" s="55"/>
      <c r="E254" s="379"/>
      <c r="F254" s="151"/>
      <c r="G254" s="151"/>
      <c r="H254" s="388"/>
      <c r="I254" s="353"/>
      <c r="J254" s="483"/>
      <c r="K254" s="484"/>
      <c r="L254" s="378"/>
      <c r="M254" s="366"/>
      <c r="N254" s="109"/>
      <c r="O254" s="169"/>
      <c r="P254" s="359"/>
      <c r="Q254" s="353"/>
      <c r="R254" s="354"/>
      <c r="S254" s="359"/>
      <c r="T254" s="461" t="s">
        <v>1784</v>
      </c>
      <c r="U254" s="356" t="s">
        <v>1819</v>
      </c>
      <c r="V254" s="357"/>
      <c r="W254" s="358"/>
      <c r="X254" s="359"/>
      <c r="Y254" s="359"/>
      <c r="Z254" s="360"/>
      <c r="AA254" s="142"/>
      <c r="AB254" s="360"/>
      <c r="AC254" s="142"/>
      <c r="AD254" s="361" t="s">
        <v>2</v>
      </c>
      <c r="AE254" s="142"/>
      <c r="AF254" s="151"/>
      <c r="AG254" s="55"/>
      <c r="AH254" s="360"/>
      <c r="AI254" s="360"/>
      <c r="AJ254" s="374"/>
      <c r="AK254" s="104"/>
      <c r="AL254" s="109"/>
      <c r="AM254" s="142"/>
      <c r="AN254" s="483"/>
      <c r="AO254" s="497"/>
      <c r="AP254" s="371"/>
      <c r="AQ254" s="142"/>
      <c r="AR254" s="483"/>
      <c r="AS254" s="497"/>
      <c r="AT254" s="483"/>
      <c r="AU254" s="497"/>
      <c r="AV254" s="363"/>
      <c r="AW254" s="142"/>
      <c r="AX254" s="364"/>
      <c r="AY254" s="366"/>
      <c r="AZ254" s="360"/>
      <c r="BA254" s="366"/>
      <c r="BB254" s="367"/>
      <c r="BC254" s="142"/>
      <c r="BD254" s="466"/>
      <c r="BE254" s="353"/>
      <c r="BF254" s="370"/>
      <c r="BG254" s="142"/>
      <c r="BH254" s="371"/>
      <c r="BI254" s="366"/>
      <c r="BJ254" s="360"/>
      <c r="BK254" s="142"/>
      <c r="BL254" s="360"/>
      <c r="BM254" s="142"/>
      <c r="BN254" s="483"/>
      <c r="BO254" s="497"/>
      <c r="BP254" s="372"/>
      <c r="BQ254" s="373"/>
      <c r="BR254" s="360"/>
      <c r="BS254" s="142"/>
      <c r="BT254" s="360"/>
      <c r="BU254" s="142"/>
      <c r="BV254" s="360"/>
      <c r="BW254" s="142"/>
      <c r="BX254" s="504"/>
      <c r="BY254" s="497"/>
      <c r="BZ254" s="371"/>
      <c r="CA254" s="142"/>
      <c r="CB254" s="360"/>
      <c r="CC254" s="374"/>
      <c r="CD254" s="109"/>
      <c r="CE254" s="169"/>
      <c r="CF254" s="360"/>
      <c r="CG254" s="351"/>
      <c r="CH254" s="360"/>
      <c r="CI254" s="142"/>
      <c r="CJ254" s="360"/>
      <c r="CK254" s="142"/>
      <c r="CL254" s="375"/>
      <c r="CM254" s="142"/>
      <c r="CN254" s="360"/>
      <c r="CO254" s="142"/>
      <c r="CP254" s="360"/>
      <c r="CQ254" s="142"/>
      <c r="CR254" s="374"/>
      <c r="CS254" s="366"/>
      <c r="CT254" s="371"/>
      <c r="CU254" s="142"/>
      <c r="CV254" s="371"/>
      <c r="CW254" s="142"/>
      <c r="CX254" s="142"/>
      <c r="CY254" s="142"/>
      <c r="CZ254" s="151"/>
      <c r="DA254" s="55"/>
    </row>
    <row r="255" spans="1:107" s="184" customFormat="1" ht="19" customHeight="1" x14ac:dyDescent="0.25">
      <c r="A255" s="205"/>
      <c r="B255" s="5">
        <v>199</v>
      </c>
      <c r="C255" s="6" t="s">
        <v>199</v>
      </c>
      <c r="D255" s="41" t="s">
        <v>195</v>
      </c>
      <c r="E255" s="42" t="s">
        <v>281</v>
      </c>
      <c r="F255" s="46" t="s">
        <v>2</v>
      </c>
      <c r="G255" s="46"/>
      <c r="H255" s="186" t="s">
        <v>195</v>
      </c>
      <c r="I255" s="125" t="s">
        <v>1692</v>
      </c>
      <c r="J255" s="481" t="s">
        <v>195</v>
      </c>
      <c r="K255" s="482" t="s">
        <v>1949</v>
      </c>
      <c r="L255" s="198" t="s">
        <v>197</v>
      </c>
      <c r="M255" s="64" t="s">
        <v>361</v>
      </c>
      <c r="N255" s="145" t="s">
        <v>197</v>
      </c>
      <c r="O255" s="97" t="s">
        <v>2358</v>
      </c>
      <c r="P255" s="85" t="s">
        <v>195</v>
      </c>
      <c r="Q255" s="125" t="s">
        <v>415</v>
      </c>
      <c r="R255" s="181" t="s">
        <v>197</v>
      </c>
      <c r="S255" s="85"/>
      <c r="T255" s="187"/>
      <c r="U255" s="188"/>
      <c r="V255" s="326" t="s">
        <v>195</v>
      </c>
      <c r="W255" s="80" t="s">
        <v>472</v>
      </c>
      <c r="X255" s="85" t="s">
        <v>195</v>
      </c>
      <c r="Y255" s="208" t="s">
        <v>505</v>
      </c>
      <c r="Z255" s="133" t="s">
        <v>197</v>
      </c>
      <c r="AA255" s="92" t="s">
        <v>548</v>
      </c>
      <c r="AB255" s="91" t="s">
        <v>195</v>
      </c>
      <c r="AC255" s="92" t="s">
        <v>572</v>
      </c>
      <c r="AD255" s="96" t="s">
        <v>2</v>
      </c>
      <c r="AE255" s="92" t="s">
        <v>579</v>
      </c>
      <c r="AF255" s="46" t="s">
        <v>195</v>
      </c>
      <c r="AG255" s="45" t="s">
        <v>615</v>
      </c>
      <c r="AH255" s="91" t="s">
        <v>195</v>
      </c>
      <c r="AI255" s="140" t="s">
        <v>664</v>
      </c>
      <c r="AJ255" s="133" t="s">
        <v>195</v>
      </c>
      <c r="AK255" s="102" t="s">
        <v>695</v>
      </c>
      <c r="AL255" s="145" t="s">
        <v>195</v>
      </c>
      <c r="AM255" s="140" t="s">
        <v>752</v>
      </c>
      <c r="AN255" s="481" t="s">
        <v>195</v>
      </c>
      <c r="AO255" s="498" t="s">
        <v>2003</v>
      </c>
      <c r="AP255" s="114" t="s">
        <v>197</v>
      </c>
      <c r="AQ255" s="327" t="s">
        <v>785</v>
      </c>
      <c r="AR255" s="481" t="s">
        <v>195</v>
      </c>
      <c r="AS255" s="498" t="s">
        <v>2039</v>
      </c>
      <c r="AT255" s="481" t="s">
        <v>195</v>
      </c>
      <c r="AU255" s="498" t="s">
        <v>2062</v>
      </c>
      <c r="AV255" s="115" t="s">
        <v>197</v>
      </c>
      <c r="AW255" s="92" t="s">
        <v>828</v>
      </c>
      <c r="AX255" s="168" t="s">
        <v>195</v>
      </c>
      <c r="AY255" s="64" t="s">
        <v>1781</v>
      </c>
      <c r="AZ255" s="91" t="s">
        <v>195</v>
      </c>
      <c r="BA255" s="64" t="s">
        <v>1728</v>
      </c>
      <c r="BB255" s="119" t="s">
        <v>197</v>
      </c>
      <c r="BC255" s="92" t="s">
        <v>856</v>
      </c>
      <c r="BD255" s="114" t="s">
        <v>195</v>
      </c>
      <c r="BE255" s="125"/>
      <c r="BF255" s="130" t="s">
        <v>195</v>
      </c>
      <c r="BG255" s="92" t="s">
        <v>923</v>
      </c>
      <c r="BH255" s="114" t="s">
        <v>197</v>
      </c>
      <c r="BI255" s="64" t="s">
        <v>944</v>
      </c>
      <c r="BJ255" s="91" t="s">
        <v>195</v>
      </c>
      <c r="BK255" s="92" t="s">
        <v>952</v>
      </c>
      <c r="BL255" s="91" t="s">
        <v>195</v>
      </c>
      <c r="BM255" s="92" t="s">
        <v>1012</v>
      </c>
      <c r="BN255" s="481" t="s">
        <v>195</v>
      </c>
      <c r="BO255" s="498" t="s">
        <v>2108</v>
      </c>
      <c r="BP255" s="136" t="s">
        <v>195</v>
      </c>
      <c r="BQ255" s="201" t="s">
        <v>1038</v>
      </c>
      <c r="BR255" s="91" t="s">
        <v>195</v>
      </c>
      <c r="BS255" s="92" t="s">
        <v>1092</v>
      </c>
      <c r="BT255" s="91" t="s">
        <v>195</v>
      </c>
      <c r="BU255" s="92" t="s">
        <v>1121</v>
      </c>
      <c r="BV255" s="91" t="s">
        <v>195</v>
      </c>
      <c r="BW255" s="92" t="s">
        <v>1184</v>
      </c>
      <c r="BX255" s="505" t="s">
        <v>195</v>
      </c>
      <c r="BY255" s="498" t="s">
        <v>2142</v>
      </c>
      <c r="BZ255" s="114" t="s">
        <v>2</v>
      </c>
      <c r="CA255" s="92" t="s">
        <v>1195</v>
      </c>
      <c r="CB255" s="91" t="s">
        <v>195</v>
      </c>
      <c r="CC255" s="64" t="s">
        <v>1241</v>
      </c>
      <c r="CD255" s="145" t="s">
        <v>197</v>
      </c>
      <c r="CE255" s="97" t="s">
        <v>2378</v>
      </c>
      <c r="CF255" s="133" t="s">
        <v>195</v>
      </c>
      <c r="CG255" s="143" t="s">
        <v>1323</v>
      </c>
      <c r="CH255" s="91" t="s">
        <v>195</v>
      </c>
      <c r="CI255" s="92" t="s">
        <v>1359</v>
      </c>
      <c r="CJ255" s="91" t="s">
        <v>195</v>
      </c>
      <c r="CK255" s="140" t="s">
        <v>1405</v>
      </c>
      <c r="CL255" s="150" t="s">
        <v>195</v>
      </c>
      <c r="CM255" s="92" t="s">
        <v>1463</v>
      </c>
      <c r="CN255" s="91" t="s">
        <v>195</v>
      </c>
      <c r="CO255" s="92" t="s">
        <v>1642</v>
      </c>
      <c r="CP255" s="91" t="s">
        <v>195</v>
      </c>
      <c r="CQ255" s="92" t="s">
        <v>1482</v>
      </c>
      <c r="CR255" s="133" t="s">
        <v>195</v>
      </c>
      <c r="CS255" s="64" t="s">
        <v>1606</v>
      </c>
      <c r="CT255" s="114" t="s">
        <v>195</v>
      </c>
      <c r="CU255" s="92" t="s">
        <v>1521</v>
      </c>
      <c r="CV255" s="114" t="s">
        <v>197</v>
      </c>
      <c r="CW255" s="92" t="s">
        <v>1563</v>
      </c>
      <c r="CX255" s="92" t="s">
        <v>195</v>
      </c>
      <c r="CY255" s="92" t="s">
        <v>2316</v>
      </c>
      <c r="CZ255" s="46" t="s">
        <v>195</v>
      </c>
      <c r="DA255" s="45" t="s">
        <v>2258</v>
      </c>
      <c r="DB255" s="184" t="s">
        <v>2</v>
      </c>
    </row>
    <row r="256" spans="1:107" s="184" customFormat="1" ht="19" customHeight="1" x14ac:dyDescent="0.25">
      <c r="A256" s="205"/>
      <c r="B256" s="5"/>
      <c r="C256" s="6" t="s">
        <v>200</v>
      </c>
      <c r="D256" s="45"/>
      <c r="E256" s="9"/>
      <c r="F256" s="46"/>
      <c r="G256" s="46"/>
      <c r="H256" s="186" t="s">
        <v>197</v>
      </c>
      <c r="I256" s="125" t="s">
        <v>1693</v>
      </c>
      <c r="J256" s="481" t="s">
        <v>2</v>
      </c>
      <c r="K256" s="482"/>
      <c r="L256" s="60"/>
      <c r="M256" s="64"/>
      <c r="N256" s="145"/>
      <c r="O256" s="97"/>
      <c r="P256" s="85"/>
      <c r="Q256" s="125"/>
      <c r="R256" s="181"/>
      <c r="S256" s="85"/>
      <c r="T256" s="187" t="s">
        <v>197</v>
      </c>
      <c r="U256" s="188" t="s">
        <v>1820</v>
      </c>
      <c r="V256" s="79" t="s">
        <v>2</v>
      </c>
      <c r="W256" s="80"/>
      <c r="X256" s="85"/>
      <c r="Y256" s="208"/>
      <c r="Z256" s="133"/>
      <c r="AA256" s="92"/>
      <c r="AB256" s="91"/>
      <c r="AC256" s="92"/>
      <c r="AD256" s="96" t="s">
        <v>197</v>
      </c>
      <c r="AE256" s="92" t="s">
        <v>580</v>
      </c>
      <c r="AF256" s="46" t="s">
        <v>2</v>
      </c>
      <c r="AG256" s="45"/>
      <c r="AH256" s="91"/>
      <c r="AI256" s="140"/>
      <c r="AJ256" s="133"/>
      <c r="AK256" s="102"/>
      <c r="AL256" s="145"/>
      <c r="AM256" s="140"/>
      <c r="AN256" s="481"/>
      <c r="AO256" s="498"/>
      <c r="AP256" s="114"/>
      <c r="AQ256" s="328"/>
      <c r="AR256" s="481"/>
      <c r="AS256" s="498"/>
      <c r="AT256" s="481"/>
      <c r="AU256" s="498"/>
      <c r="AV256" s="115"/>
      <c r="AW256" s="92"/>
      <c r="AX256" s="168"/>
      <c r="AY256" s="64"/>
      <c r="AZ256" s="91"/>
      <c r="BA256" s="64"/>
      <c r="BB256" s="119"/>
      <c r="BC256" s="92"/>
      <c r="BD256" s="294"/>
      <c r="BE256" s="125"/>
      <c r="BF256" s="130"/>
      <c r="BG256" s="92"/>
      <c r="BH256" s="114"/>
      <c r="BI256" s="64"/>
      <c r="BJ256" s="91"/>
      <c r="BK256" s="92"/>
      <c r="BL256" s="91"/>
      <c r="BM256" s="92"/>
      <c r="BN256" s="481"/>
      <c r="BO256" s="498"/>
      <c r="BP256" s="136"/>
      <c r="BQ256" s="201"/>
      <c r="BR256" s="91"/>
      <c r="BS256" s="92"/>
      <c r="BT256" s="91"/>
      <c r="BU256" s="92"/>
      <c r="BV256" s="91"/>
      <c r="BW256" s="92"/>
      <c r="BX256" s="505"/>
      <c r="BY256" s="498"/>
      <c r="BZ256" s="114"/>
      <c r="CA256" s="92"/>
      <c r="CB256" s="91"/>
      <c r="CC256" s="133"/>
      <c r="CD256" s="145"/>
      <c r="CE256" s="97"/>
      <c r="CF256" s="91"/>
      <c r="CG256" s="143"/>
      <c r="CH256" s="91"/>
      <c r="CI256" s="92"/>
      <c r="CJ256" s="91"/>
      <c r="CK256" s="92"/>
      <c r="CL256" s="150"/>
      <c r="CM256" s="92"/>
      <c r="CN256" s="91"/>
      <c r="CO256" s="92"/>
      <c r="CP256" s="91"/>
      <c r="CQ256" s="92"/>
      <c r="CR256" s="133"/>
      <c r="CS256" s="64"/>
      <c r="CT256" s="114"/>
      <c r="CU256" s="92"/>
      <c r="CV256" s="114"/>
      <c r="CW256" s="92"/>
      <c r="CX256" s="92"/>
      <c r="CY256" s="92"/>
      <c r="CZ256" s="46"/>
      <c r="DA256" s="45"/>
    </row>
    <row r="257" spans="1:106" s="184" customFormat="1" ht="19" customHeight="1" x14ac:dyDescent="0.25">
      <c r="A257" s="205"/>
      <c r="B257" s="5"/>
      <c r="C257" s="6"/>
      <c r="D257" s="45"/>
      <c r="E257" s="9"/>
      <c r="F257" s="46"/>
      <c r="G257" s="46"/>
      <c r="H257" s="186" t="s">
        <v>197</v>
      </c>
      <c r="I257" s="209" t="s">
        <v>1694</v>
      </c>
      <c r="J257" s="481" t="s">
        <v>2</v>
      </c>
      <c r="K257" s="482"/>
      <c r="L257" s="60"/>
      <c r="M257" s="64"/>
      <c r="N257" s="145"/>
      <c r="O257" s="97"/>
      <c r="P257" s="85"/>
      <c r="Q257" s="125"/>
      <c r="R257" s="181"/>
      <c r="S257" s="85"/>
      <c r="T257" s="187"/>
      <c r="U257" s="188"/>
      <c r="V257" s="79"/>
      <c r="W257" s="80"/>
      <c r="X257" s="85"/>
      <c r="Y257" s="208"/>
      <c r="Z257" s="133"/>
      <c r="AA257" s="92"/>
      <c r="AB257" s="91"/>
      <c r="AC257" s="92"/>
      <c r="AD257" s="96" t="s">
        <v>2</v>
      </c>
      <c r="AE257" s="92" t="s">
        <v>581</v>
      </c>
      <c r="AF257" s="46" t="s">
        <v>2</v>
      </c>
      <c r="AG257" s="45"/>
      <c r="AH257" s="91"/>
      <c r="AI257" s="140"/>
      <c r="AJ257" s="133"/>
      <c r="AK257" s="102"/>
      <c r="AL257" s="145"/>
      <c r="AM257" s="140"/>
      <c r="AN257" s="481"/>
      <c r="AO257" s="498"/>
      <c r="AP257" s="114"/>
      <c r="AQ257" s="328"/>
      <c r="AR257" s="481"/>
      <c r="AS257" s="498"/>
      <c r="AT257" s="481"/>
      <c r="AU257" s="498"/>
      <c r="AV257" s="115"/>
      <c r="AW257" s="92"/>
      <c r="AX257" s="168"/>
      <c r="AY257" s="64"/>
      <c r="AZ257" s="91"/>
      <c r="BA257" s="64"/>
      <c r="BB257" s="119"/>
      <c r="BC257" s="92"/>
      <c r="BD257" s="294"/>
      <c r="BE257" s="125"/>
      <c r="BF257" s="130"/>
      <c r="BG257" s="92"/>
      <c r="BH257" s="114"/>
      <c r="BI257" s="64"/>
      <c r="BJ257" s="91"/>
      <c r="BK257" s="92"/>
      <c r="BL257" s="91"/>
      <c r="BM257" s="92"/>
      <c r="BN257" s="481"/>
      <c r="BO257" s="498"/>
      <c r="BP257" s="136"/>
      <c r="BQ257" s="201"/>
      <c r="BR257" s="91"/>
      <c r="BS257" s="92"/>
      <c r="BT257" s="91"/>
      <c r="BU257" s="92"/>
      <c r="BV257" s="91"/>
      <c r="BW257" s="92"/>
      <c r="BX257" s="505"/>
      <c r="BY257" s="498"/>
      <c r="BZ257" s="114"/>
      <c r="CA257" s="92"/>
      <c r="CB257" s="91"/>
      <c r="CC257" s="133"/>
      <c r="CD257" s="145"/>
      <c r="CE257" s="97"/>
      <c r="CF257" s="91"/>
      <c r="CG257" s="143"/>
      <c r="CH257" s="91"/>
      <c r="CI257" s="92"/>
      <c r="CJ257" s="91"/>
      <c r="CK257" s="92"/>
      <c r="CL257" s="150"/>
      <c r="CM257" s="92"/>
      <c r="CN257" s="91"/>
      <c r="CO257" s="92"/>
      <c r="CP257" s="91"/>
      <c r="CQ257" s="92"/>
      <c r="CR257" s="133"/>
      <c r="CS257" s="64"/>
      <c r="CT257" s="114"/>
      <c r="CU257" s="92"/>
      <c r="CV257" s="114"/>
      <c r="CW257" s="92"/>
      <c r="CX257" s="92"/>
      <c r="CY257" s="92"/>
      <c r="CZ257" s="46" t="s">
        <v>2</v>
      </c>
      <c r="DA257" s="45"/>
    </row>
    <row r="258" spans="1:106" s="184" customFormat="1" ht="19" customHeight="1" x14ac:dyDescent="0.25">
      <c r="A258" s="205"/>
      <c r="B258" s="5">
        <v>200</v>
      </c>
      <c r="C258" s="6" t="s">
        <v>201</v>
      </c>
      <c r="D258" s="41" t="s">
        <v>197</v>
      </c>
      <c r="E258" s="42" t="s">
        <v>282</v>
      </c>
      <c r="F258" s="46" t="s">
        <v>2</v>
      </c>
      <c r="G258" s="46"/>
      <c r="H258" s="186"/>
      <c r="I258" s="125"/>
      <c r="J258" s="481" t="s">
        <v>197</v>
      </c>
      <c r="K258" s="482" t="s">
        <v>1948</v>
      </c>
      <c r="L258" s="60" t="s">
        <v>197</v>
      </c>
      <c r="M258" s="64" t="s">
        <v>362</v>
      </c>
      <c r="N258" s="145" t="s">
        <v>195</v>
      </c>
      <c r="O258" s="97" t="s">
        <v>2359</v>
      </c>
      <c r="P258" s="85" t="s">
        <v>197</v>
      </c>
      <c r="Q258" s="125" t="s">
        <v>416</v>
      </c>
      <c r="R258" s="181" t="s">
        <v>197</v>
      </c>
      <c r="S258" s="85"/>
      <c r="T258" s="187"/>
      <c r="U258" s="188"/>
      <c r="V258" s="326" t="s">
        <v>197</v>
      </c>
      <c r="W258" s="80" t="s">
        <v>473</v>
      </c>
      <c r="X258" s="85" t="s">
        <v>197</v>
      </c>
      <c r="Y258" s="208" t="s">
        <v>506</v>
      </c>
      <c r="Z258" s="133" t="s">
        <v>197</v>
      </c>
      <c r="AA258" s="92" t="s">
        <v>549</v>
      </c>
      <c r="AB258" s="91" t="s">
        <v>197</v>
      </c>
      <c r="AC258" s="92"/>
      <c r="AD258" s="96" t="s">
        <v>2</v>
      </c>
      <c r="AE258" s="92" t="s">
        <v>582</v>
      </c>
      <c r="AF258" s="46" t="s">
        <v>197</v>
      </c>
      <c r="AG258" s="45" t="s">
        <v>616</v>
      </c>
      <c r="AH258" s="91" t="s">
        <v>197</v>
      </c>
      <c r="AI258" s="140" t="s">
        <v>665</v>
      </c>
      <c r="AJ258" s="133" t="s">
        <v>197</v>
      </c>
      <c r="AK258" s="102" t="s">
        <v>696</v>
      </c>
      <c r="AL258" s="145" t="s">
        <v>197</v>
      </c>
      <c r="AM258" s="232" t="s">
        <v>753</v>
      </c>
      <c r="AN258" s="481" t="s">
        <v>197</v>
      </c>
      <c r="AO258" s="498" t="s">
        <v>2004</v>
      </c>
      <c r="AP258" s="114" t="s">
        <v>195</v>
      </c>
      <c r="AQ258" s="327" t="s">
        <v>786</v>
      </c>
      <c r="AR258" s="481" t="s">
        <v>197</v>
      </c>
      <c r="AS258" s="498" t="s">
        <v>2040</v>
      </c>
      <c r="AT258" s="481" t="s">
        <v>197</v>
      </c>
      <c r="AU258" s="498" t="s">
        <v>2063</v>
      </c>
      <c r="AV258" s="115" t="s">
        <v>197</v>
      </c>
      <c r="AW258" s="92" t="s">
        <v>829</v>
      </c>
      <c r="AX258" s="168" t="s">
        <v>197</v>
      </c>
      <c r="AY258" s="64" t="s">
        <v>1782</v>
      </c>
      <c r="AZ258" s="91" t="s">
        <v>197</v>
      </c>
      <c r="BA258" s="64" t="s">
        <v>1728</v>
      </c>
      <c r="BB258" s="119" t="s">
        <v>197</v>
      </c>
      <c r="BC258" s="92"/>
      <c r="BD258" s="114" t="s">
        <v>195</v>
      </c>
      <c r="BE258" s="64" t="s">
        <v>870</v>
      </c>
      <c r="BF258" s="130" t="s">
        <v>197</v>
      </c>
      <c r="BG258" s="92" t="s">
        <v>924</v>
      </c>
      <c r="BH258" s="114" t="s">
        <v>197</v>
      </c>
      <c r="BI258" s="64" t="s">
        <v>944</v>
      </c>
      <c r="BJ258" s="91" t="s">
        <v>953</v>
      </c>
      <c r="BK258" s="92" t="s">
        <v>954</v>
      </c>
      <c r="BL258" s="91" t="s">
        <v>195</v>
      </c>
      <c r="BM258" s="92" t="s">
        <v>1013</v>
      </c>
      <c r="BN258" s="481" t="s">
        <v>197</v>
      </c>
      <c r="BO258" s="498" t="s">
        <v>2109</v>
      </c>
      <c r="BP258" s="136" t="s">
        <v>197</v>
      </c>
      <c r="BQ258" s="201" t="s">
        <v>1039</v>
      </c>
      <c r="BR258" s="91" t="s">
        <v>197</v>
      </c>
      <c r="BS258" s="92" t="s">
        <v>1093</v>
      </c>
      <c r="BT258" s="91" t="s">
        <v>197</v>
      </c>
      <c r="BU258" s="92" t="s">
        <v>1122</v>
      </c>
      <c r="BV258" s="91"/>
      <c r="BW258" s="148" t="s">
        <v>1185</v>
      </c>
      <c r="BX258" s="505" t="s">
        <v>197</v>
      </c>
      <c r="BY258" s="498" t="s">
        <v>2143</v>
      </c>
      <c r="BZ258" s="114" t="s">
        <v>2</v>
      </c>
      <c r="CA258" s="92"/>
      <c r="CB258" s="91" t="s">
        <v>195</v>
      </c>
      <c r="CC258" s="64" t="s">
        <v>1242</v>
      </c>
      <c r="CD258" s="145" t="s">
        <v>197</v>
      </c>
      <c r="CE258" s="97"/>
      <c r="CF258" s="91" t="s">
        <v>197</v>
      </c>
      <c r="CG258" s="143" t="s">
        <v>1324</v>
      </c>
      <c r="CH258" s="91" t="s">
        <v>197</v>
      </c>
      <c r="CI258" s="92" t="s">
        <v>1360</v>
      </c>
      <c r="CJ258" s="91" t="s">
        <v>197</v>
      </c>
      <c r="CK258" s="140" t="s">
        <v>1406</v>
      </c>
      <c r="CL258" s="114" t="s">
        <v>197</v>
      </c>
      <c r="CM258" s="92"/>
      <c r="CN258" s="91" t="s">
        <v>197</v>
      </c>
      <c r="CO258" s="92"/>
      <c r="CP258" s="91" t="s">
        <v>197</v>
      </c>
      <c r="CQ258" s="92" t="s">
        <v>1483</v>
      </c>
      <c r="CR258" s="133" t="s">
        <v>197</v>
      </c>
      <c r="CS258" s="211" t="s">
        <v>1607</v>
      </c>
      <c r="CT258" s="114" t="s">
        <v>197</v>
      </c>
      <c r="CU258" s="92" t="s">
        <v>1522</v>
      </c>
      <c r="CV258" s="114" t="s">
        <v>195</v>
      </c>
      <c r="CW258" s="92" t="s">
        <v>1564</v>
      </c>
      <c r="CX258" s="92" t="s">
        <v>197</v>
      </c>
      <c r="CY258" s="92" t="s">
        <v>2317</v>
      </c>
      <c r="CZ258" s="46" t="s">
        <v>197</v>
      </c>
      <c r="DA258" s="45" t="s">
        <v>2259</v>
      </c>
      <c r="DB258" s="184" t="s">
        <v>2</v>
      </c>
    </row>
    <row r="259" spans="1:106" s="184" customFormat="1" ht="19" customHeight="1" x14ac:dyDescent="0.25">
      <c r="A259" s="205"/>
      <c r="B259" s="5"/>
      <c r="C259" s="6" t="s">
        <v>202</v>
      </c>
      <c r="D259" s="45"/>
      <c r="E259" s="9"/>
      <c r="F259" s="46"/>
      <c r="G259" s="46"/>
      <c r="H259" s="209"/>
      <c r="I259" s="209"/>
      <c r="J259" s="481"/>
      <c r="K259" s="482"/>
      <c r="L259" s="60"/>
      <c r="M259" s="64"/>
      <c r="N259" s="145"/>
      <c r="O259" s="97"/>
      <c r="P259" s="85"/>
      <c r="Q259" s="125"/>
      <c r="R259" s="181"/>
      <c r="S259" s="85"/>
      <c r="T259" s="187" t="s">
        <v>197</v>
      </c>
      <c r="U259" s="188" t="s">
        <v>1849</v>
      </c>
      <c r="V259" s="79"/>
      <c r="W259" s="80"/>
      <c r="X259" s="85"/>
      <c r="Y259" s="208"/>
      <c r="Z259" s="133"/>
      <c r="AA259" s="92"/>
      <c r="AB259" s="91"/>
      <c r="AC259" s="92"/>
      <c r="AD259" s="96" t="s">
        <v>195</v>
      </c>
      <c r="AE259" s="92" t="s">
        <v>583</v>
      </c>
      <c r="AF259" s="46" t="s">
        <v>2</v>
      </c>
      <c r="AG259" s="45"/>
      <c r="AH259" s="91"/>
      <c r="AI259" s="140"/>
      <c r="AJ259" s="133"/>
      <c r="AK259" s="102"/>
      <c r="AL259" s="145"/>
      <c r="AM259" s="140"/>
      <c r="AN259" s="481"/>
      <c r="AO259" s="498"/>
      <c r="AP259" s="114"/>
      <c r="AQ259" s="140"/>
      <c r="AR259" s="481"/>
      <c r="AS259" s="498"/>
      <c r="AT259" s="481"/>
      <c r="AU259" s="498"/>
      <c r="AV259" s="115"/>
      <c r="AW259" s="92"/>
      <c r="AX259" s="168"/>
      <c r="AY259" s="64"/>
      <c r="AZ259" s="91"/>
      <c r="BA259" s="64"/>
      <c r="BB259" s="119"/>
      <c r="BC259" s="92"/>
      <c r="BD259" s="294"/>
      <c r="BE259" s="125"/>
      <c r="BF259" s="130"/>
      <c r="BG259" s="92"/>
      <c r="BH259" s="114"/>
      <c r="BI259" s="64"/>
      <c r="BJ259" s="91"/>
      <c r="BK259" s="92"/>
      <c r="BL259" s="91" t="s">
        <v>2</v>
      </c>
      <c r="BM259" s="92"/>
      <c r="BN259" s="481"/>
      <c r="BO259" s="498"/>
      <c r="BP259" s="136"/>
      <c r="BQ259" s="201"/>
      <c r="BR259" s="91"/>
      <c r="BS259" s="92"/>
      <c r="BT259" s="91"/>
      <c r="BU259" s="92"/>
      <c r="BV259" s="91"/>
      <c r="BW259" s="92"/>
      <c r="BX259" s="505"/>
      <c r="BY259" s="498"/>
      <c r="BZ259" s="114"/>
      <c r="CA259" s="92"/>
      <c r="CB259" s="91"/>
      <c r="CC259" s="64" t="s">
        <v>1243</v>
      </c>
      <c r="CD259" s="145" t="s">
        <v>2</v>
      </c>
      <c r="CE259" s="97"/>
      <c r="CF259" s="91"/>
      <c r="CG259" s="143"/>
      <c r="CH259" s="91"/>
      <c r="CI259" s="92"/>
      <c r="CJ259" s="91"/>
      <c r="CK259" s="92"/>
      <c r="CL259" s="114"/>
      <c r="CM259" s="92"/>
      <c r="CN259" s="91"/>
      <c r="CO259" s="92"/>
      <c r="CP259" s="91"/>
      <c r="CQ259" s="92"/>
      <c r="CR259" s="133"/>
      <c r="CS259" s="64"/>
      <c r="CT259" s="114"/>
      <c r="CU259" s="92"/>
      <c r="CV259" s="114"/>
      <c r="CW259" s="92"/>
      <c r="CX259" s="92"/>
      <c r="CY259" s="92"/>
      <c r="CZ259" s="46"/>
      <c r="DA259" s="45"/>
    </row>
    <row r="260" spans="1:106" s="184" customFormat="1" ht="19" customHeight="1" x14ac:dyDescent="0.25">
      <c r="A260" s="205"/>
      <c r="B260" s="5"/>
      <c r="C260" s="6" t="s">
        <v>203</v>
      </c>
      <c r="D260" s="45"/>
      <c r="E260" s="9"/>
      <c r="F260" s="46"/>
      <c r="G260" s="46"/>
      <c r="H260" s="209"/>
      <c r="I260" s="209"/>
      <c r="J260" s="481"/>
      <c r="K260" s="482"/>
      <c r="L260" s="60"/>
      <c r="M260" s="64"/>
      <c r="N260" s="145"/>
      <c r="O260" s="97"/>
      <c r="P260" s="85"/>
      <c r="Q260" s="125"/>
      <c r="R260" s="181"/>
      <c r="S260" s="85"/>
      <c r="T260" s="187"/>
      <c r="U260" s="188"/>
      <c r="V260" s="79"/>
      <c r="W260" s="80"/>
      <c r="X260" s="85"/>
      <c r="Y260" s="208"/>
      <c r="Z260" s="133"/>
      <c r="AA260" s="92"/>
      <c r="AB260" s="91"/>
      <c r="AC260" s="92"/>
      <c r="AD260" s="96" t="s">
        <v>2</v>
      </c>
      <c r="AE260" s="92"/>
      <c r="AF260" s="46"/>
      <c r="AG260" s="45"/>
      <c r="AH260" s="91"/>
      <c r="AI260" s="140"/>
      <c r="AJ260" s="133"/>
      <c r="AK260" s="102"/>
      <c r="AL260" s="145"/>
      <c r="AM260" s="140"/>
      <c r="AN260" s="481"/>
      <c r="AO260" s="498"/>
      <c r="AP260" s="114"/>
      <c r="AQ260" s="140"/>
      <c r="AR260" s="481"/>
      <c r="AS260" s="498"/>
      <c r="AT260" s="481"/>
      <c r="AU260" s="498"/>
      <c r="AV260" s="115"/>
      <c r="AW260" s="92"/>
      <c r="AX260" s="168"/>
      <c r="AY260" s="64"/>
      <c r="AZ260" s="91"/>
      <c r="BA260" s="64"/>
      <c r="BB260" s="119"/>
      <c r="BC260" s="92"/>
      <c r="BD260" s="294"/>
      <c r="BE260" s="125"/>
      <c r="BF260" s="130"/>
      <c r="BG260" s="92"/>
      <c r="BH260" s="114"/>
      <c r="BI260" s="64"/>
      <c r="BJ260" s="91"/>
      <c r="BK260" s="92"/>
      <c r="BL260" s="91"/>
      <c r="BM260" s="92"/>
      <c r="BN260" s="481"/>
      <c r="BO260" s="498"/>
      <c r="BP260" s="136"/>
      <c r="BQ260" s="201"/>
      <c r="BR260" s="91"/>
      <c r="BS260" s="92"/>
      <c r="BT260" s="91"/>
      <c r="BU260" s="92"/>
      <c r="BV260" s="91"/>
      <c r="BW260" s="92"/>
      <c r="BX260" s="505"/>
      <c r="BY260" s="498"/>
      <c r="BZ260" s="114"/>
      <c r="CA260" s="92"/>
      <c r="CB260" s="91"/>
      <c r="CC260" s="133"/>
      <c r="CD260" s="145"/>
      <c r="CE260" s="97"/>
      <c r="CF260" s="91"/>
      <c r="CG260" s="143"/>
      <c r="CH260" s="91"/>
      <c r="CI260" s="92"/>
      <c r="CJ260" s="91"/>
      <c r="CK260" s="92"/>
      <c r="CL260" s="114"/>
      <c r="CM260" s="92"/>
      <c r="CN260" s="91"/>
      <c r="CO260" s="92"/>
      <c r="CP260" s="91"/>
      <c r="CQ260" s="92"/>
      <c r="CR260" s="133"/>
      <c r="CS260" s="64"/>
      <c r="CT260" s="114"/>
      <c r="CU260" s="92"/>
      <c r="CV260" s="114"/>
      <c r="CW260" s="92"/>
      <c r="CX260" s="92"/>
      <c r="CY260" s="92"/>
      <c r="CZ260" s="46"/>
      <c r="DA260" s="45"/>
    </row>
    <row r="261" spans="1:106" s="184" customFormat="1" ht="19" customHeight="1" x14ac:dyDescent="0.25">
      <c r="A261" s="205"/>
      <c r="B261" s="5" t="s">
        <v>204</v>
      </c>
      <c r="C261" s="6"/>
      <c r="D261" s="45"/>
      <c r="E261" s="9"/>
      <c r="F261" s="46"/>
      <c r="G261" s="46"/>
      <c r="H261" s="302"/>
      <c r="I261" s="208"/>
      <c r="J261" s="481"/>
      <c r="K261" s="482"/>
      <c r="L261" s="60"/>
      <c r="M261" s="64"/>
      <c r="N261" s="145"/>
      <c r="O261" s="97"/>
      <c r="P261" s="85"/>
      <c r="Q261" s="125"/>
      <c r="R261" s="181"/>
      <c r="S261" s="85"/>
      <c r="T261" s="187"/>
      <c r="U261" s="188"/>
      <c r="V261" s="79"/>
      <c r="W261" s="80"/>
      <c r="X261" s="85"/>
      <c r="Y261" s="208"/>
      <c r="Z261" s="133"/>
      <c r="AA261" s="92"/>
      <c r="AB261" s="91"/>
      <c r="AC261" s="92"/>
      <c r="AD261" s="96" t="s">
        <v>2</v>
      </c>
      <c r="AE261" s="92"/>
      <c r="AF261" s="46"/>
      <c r="AG261" s="45"/>
      <c r="AH261" s="91"/>
      <c r="AI261" s="140"/>
      <c r="AJ261" s="133"/>
      <c r="AK261" s="102"/>
      <c r="AL261" s="145"/>
      <c r="AM261" s="140"/>
      <c r="AN261" s="481"/>
      <c r="AO261" s="498"/>
      <c r="AP261" s="114"/>
      <c r="AQ261" s="140"/>
      <c r="AR261" s="481"/>
      <c r="AS261" s="498"/>
      <c r="AT261" s="481"/>
      <c r="AU261" s="498"/>
      <c r="AV261" s="115"/>
      <c r="AW261" s="92"/>
      <c r="AX261" s="168"/>
      <c r="AY261" s="64"/>
      <c r="AZ261" s="91"/>
      <c r="BA261" s="64"/>
      <c r="BB261" s="119"/>
      <c r="BC261" s="92"/>
      <c r="BD261" s="294"/>
      <c r="BE261" s="125"/>
      <c r="BF261" s="130"/>
      <c r="BG261" s="92"/>
      <c r="BH261" s="114"/>
      <c r="BI261" s="64"/>
      <c r="BJ261" s="91"/>
      <c r="BK261" s="92"/>
      <c r="BL261" s="91"/>
      <c r="BM261" s="92"/>
      <c r="BN261" s="481"/>
      <c r="BO261" s="498"/>
      <c r="BP261" s="136"/>
      <c r="BQ261" s="201"/>
      <c r="BR261" s="91"/>
      <c r="BS261" s="92"/>
      <c r="BT261" s="91"/>
      <c r="BU261" s="92"/>
      <c r="BV261" s="91"/>
      <c r="BW261" s="92"/>
      <c r="BX261" s="505"/>
      <c r="BY261" s="498"/>
      <c r="BZ261" s="114"/>
      <c r="CA261" s="92"/>
      <c r="CB261" s="91"/>
      <c r="CC261" s="133"/>
      <c r="CD261" s="145"/>
      <c r="CE261" s="97"/>
      <c r="CF261" s="91"/>
      <c r="CG261" s="143"/>
      <c r="CH261" s="91"/>
      <c r="CI261" s="92"/>
      <c r="CJ261" s="91"/>
      <c r="CK261" s="92"/>
      <c r="CL261" s="114"/>
      <c r="CM261" s="92"/>
      <c r="CN261" s="91"/>
      <c r="CO261" s="92"/>
      <c r="CP261" s="91"/>
      <c r="CQ261" s="92"/>
      <c r="CR261" s="133"/>
      <c r="CS261" s="64"/>
      <c r="CT261" s="114"/>
      <c r="CU261" s="92"/>
      <c r="CV261" s="114"/>
      <c r="CW261" s="92"/>
      <c r="CX261" s="92"/>
      <c r="CY261" s="92"/>
      <c r="CZ261" s="46" t="s">
        <v>2</v>
      </c>
      <c r="DA261" s="45" t="s">
        <v>2</v>
      </c>
    </row>
    <row r="262" spans="1:106" s="184" customFormat="1" ht="19" customHeight="1" x14ac:dyDescent="0.25">
      <c r="A262" s="329"/>
      <c r="B262" s="15">
        <v>201</v>
      </c>
      <c r="C262" s="15" t="s">
        <v>205</v>
      </c>
      <c r="D262" s="41" t="s">
        <v>197</v>
      </c>
      <c r="E262" s="47" t="s">
        <v>283</v>
      </c>
      <c r="F262" s="301" t="s">
        <v>2</v>
      </c>
      <c r="G262" s="301"/>
      <c r="H262" s="302"/>
      <c r="I262" s="208"/>
      <c r="J262" s="481" t="s">
        <v>195</v>
      </c>
      <c r="K262" s="482" t="s">
        <v>1947</v>
      </c>
      <c r="L262" s="198" t="s">
        <v>195</v>
      </c>
      <c r="M262" s="140" t="s">
        <v>363</v>
      </c>
      <c r="N262" s="145" t="s">
        <v>197</v>
      </c>
      <c r="O262" s="97" t="s">
        <v>2360</v>
      </c>
      <c r="P262" s="209" t="s">
        <v>197</v>
      </c>
      <c r="Q262" s="209" t="s">
        <v>417</v>
      </c>
      <c r="R262" s="214" t="s">
        <v>197</v>
      </c>
      <c r="S262" s="209"/>
      <c r="T262" s="330"/>
      <c r="U262" s="330"/>
      <c r="V262" s="331" t="s">
        <v>197</v>
      </c>
      <c r="W262" s="332" t="s">
        <v>474</v>
      </c>
      <c r="X262" s="209" t="s">
        <v>197</v>
      </c>
      <c r="Y262" s="209" t="s">
        <v>507</v>
      </c>
      <c r="Z262" s="133" t="s">
        <v>197</v>
      </c>
      <c r="AA262" s="143" t="s">
        <v>550</v>
      </c>
      <c r="AB262" s="212" t="s">
        <v>195</v>
      </c>
      <c r="AC262" s="143" t="s">
        <v>573</v>
      </c>
      <c r="AD262" s="333" t="s">
        <v>197</v>
      </c>
      <c r="AE262" s="143" t="s">
        <v>584</v>
      </c>
      <c r="AF262" s="46" t="s">
        <v>197</v>
      </c>
      <c r="AG262" s="45" t="s">
        <v>617</v>
      </c>
      <c r="AH262" s="140" t="s">
        <v>197</v>
      </c>
      <c r="AI262" s="143" t="s">
        <v>666</v>
      </c>
      <c r="AJ262" s="133" t="s">
        <v>197</v>
      </c>
      <c r="AK262" s="102" t="s">
        <v>697</v>
      </c>
      <c r="AL262" s="334" t="s">
        <v>197</v>
      </c>
      <c r="AM262" s="143" t="s">
        <v>754</v>
      </c>
      <c r="AN262" s="481" t="s">
        <v>195</v>
      </c>
      <c r="AO262" s="498" t="s">
        <v>2005</v>
      </c>
      <c r="AP262" s="114" t="s">
        <v>197</v>
      </c>
      <c r="AQ262" s="143" t="s">
        <v>787</v>
      </c>
      <c r="AR262" s="481" t="s">
        <v>195</v>
      </c>
      <c r="AS262" s="498" t="s">
        <v>2041</v>
      </c>
      <c r="AT262" s="481" t="s">
        <v>195</v>
      </c>
      <c r="AU262" s="498" t="s">
        <v>2064</v>
      </c>
      <c r="AV262" s="115" t="s">
        <v>197</v>
      </c>
      <c r="AW262" s="143" t="s">
        <v>830</v>
      </c>
      <c r="AX262" s="154" t="s">
        <v>197</v>
      </c>
      <c r="AY262" s="143" t="s">
        <v>1783</v>
      </c>
      <c r="AZ262" s="133" t="s">
        <v>197</v>
      </c>
      <c r="BA262" s="143" t="s">
        <v>1729</v>
      </c>
      <c r="BB262" s="119" t="s">
        <v>197</v>
      </c>
      <c r="BC262" s="335" t="s">
        <v>857</v>
      </c>
      <c r="BD262" s="114" t="s">
        <v>197</v>
      </c>
      <c r="BE262" s="143" t="s">
        <v>871</v>
      </c>
      <c r="BF262" s="130" t="s">
        <v>197</v>
      </c>
      <c r="BG262" s="143" t="s">
        <v>925</v>
      </c>
      <c r="BH262" s="114" t="s">
        <v>197</v>
      </c>
      <c r="BI262" s="143" t="s">
        <v>945</v>
      </c>
      <c r="BJ262" s="91" t="s">
        <v>953</v>
      </c>
      <c r="BK262" s="92" t="s">
        <v>954</v>
      </c>
      <c r="BL262" s="133" t="s">
        <v>197</v>
      </c>
      <c r="BM262" s="143" t="s">
        <v>1014</v>
      </c>
      <c r="BN262" s="481" t="s">
        <v>197</v>
      </c>
      <c r="BO262" s="498" t="s">
        <v>2110</v>
      </c>
      <c r="BP262" s="136" t="s">
        <v>197</v>
      </c>
      <c r="BQ262" s="336" t="s">
        <v>1040</v>
      </c>
      <c r="BR262" s="91" t="s">
        <v>1094</v>
      </c>
      <c r="BS262" s="143" t="s">
        <v>1095</v>
      </c>
      <c r="BT262" s="133" t="s">
        <v>197</v>
      </c>
      <c r="BU262" s="143"/>
      <c r="BV262" s="133" t="s">
        <v>197</v>
      </c>
      <c r="BW262" s="143" t="s">
        <v>1186</v>
      </c>
      <c r="BX262" s="505" t="s">
        <v>195</v>
      </c>
      <c r="BY262" s="498"/>
      <c r="BZ262" s="337"/>
      <c r="CA262" s="143"/>
      <c r="CB262" s="91" t="s">
        <v>197</v>
      </c>
      <c r="CC262" s="143" t="s">
        <v>1244</v>
      </c>
      <c r="CD262" s="145" t="s">
        <v>197</v>
      </c>
      <c r="CE262" s="97" t="s">
        <v>2379</v>
      </c>
      <c r="CF262" s="133" t="s">
        <v>197</v>
      </c>
      <c r="CG262" s="143" t="s">
        <v>1325</v>
      </c>
      <c r="CH262" s="91" t="s">
        <v>197</v>
      </c>
      <c r="CI262" s="143" t="s">
        <v>1361</v>
      </c>
      <c r="CJ262" s="91" t="s">
        <v>197</v>
      </c>
      <c r="CK262" s="143" t="s">
        <v>1407</v>
      </c>
      <c r="CL262" s="154" t="s">
        <v>197</v>
      </c>
      <c r="CM262" s="143" t="s">
        <v>1464</v>
      </c>
      <c r="CN262" s="133" t="s">
        <v>195</v>
      </c>
      <c r="CO262" s="143"/>
      <c r="CP262" s="133" t="s">
        <v>197</v>
      </c>
      <c r="CQ262" s="143" t="s">
        <v>1484</v>
      </c>
      <c r="CR262" s="133" t="s">
        <v>195</v>
      </c>
      <c r="CS262" s="143" t="s">
        <v>1608</v>
      </c>
      <c r="CT262" s="114" t="s">
        <v>197</v>
      </c>
      <c r="CU262" s="143" t="s">
        <v>1523</v>
      </c>
      <c r="CV262" s="114" t="s">
        <v>197</v>
      </c>
      <c r="CW262" s="143" t="s">
        <v>1565</v>
      </c>
      <c r="CX262" s="143" t="s">
        <v>197</v>
      </c>
      <c r="CY262" s="143" t="s">
        <v>2318</v>
      </c>
      <c r="CZ262" s="46" t="s">
        <v>195</v>
      </c>
      <c r="DA262" s="45" t="s">
        <v>2260</v>
      </c>
      <c r="DB262" s="184" t="s">
        <v>2</v>
      </c>
    </row>
    <row r="263" spans="1:106" s="184" customFormat="1" ht="19" customHeight="1" x14ac:dyDescent="0.25">
      <c r="A263" s="205"/>
      <c r="B263" s="5"/>
      <c r="C263" s="6" t="s">
        <v>206</v>
      </c>
      <c r="D263" s="45"/>
      <c r="E263" s="9"/>
      <c r="F263" s="46"/>
      <c r="G263" s="46"/>
      <c r="H263" s="302"/>
      <c r="I263" s="208"/>
      <c r="J263" s="481"/>
      <c r="K263" s="482"/>
      <c r="L263" s="198"/>
      <c r="M263" s="338" t="s">
        <v>364</v>
      </c>
      <c r="N263" s="145" t="s">
        <v>2</v>
      </c>
      <c r="O263" s="97"/>
      <c r="P263" s="85"/>
      <c r="Q263" s="125"/>
      <c r="R263" s="181"/>
      <c r="S263" s="85"/>
      <c r="T263" s="187" t="s">
        <v>197</v>
      </c>
      <c r="U263" s="188" t="s">
        <v>1850</v>
      </c>
      <c r="V263" s="79"/>
      <c r="W263" s="80"/>
      <c r="X263" s="85" t="s">
        <v>2</v>
      </c>
      <c r="Y263" s="208"/>
      <c r="Z263" s="91"/>
      <c r="AA263" s="92"/>
      <c r="AB263" s="91"/>
      <c r="AC263" s="92"/>
      <c r="AD263" s="333"/>
      <c r="AE263" s="143" t="s">
        <v>585</v>
      </c>
      <c r="AF263" s="46" t="s">
        <v>2</v>
      </c>
      <c r="AG263" s="45"/>
      <c r="AH263" s="91"/>
      <c r="AI263" s="140"/>
      <c r="AJ263" s="133"/>
      <c r="AK263" s="102"/>
      <c r="AL263" s="145"/>
      <c r="AM263" s="140"/>
      <c r="AN263" s="481"/>
      <c r="AO263" s="498"/>
      <c r="AP263" s="114"/>
      <c r="AQ263" s="140"/>
      <c r="AR263" s="481"/>
      <c r="AS263" s="498"/>
      <c r="AT263" s="481"/>
      <c r="AU263" s="498"/>
      <c r="AV263" s="115"/>
      <c r="AW263" s="92"/>
      <c r="AX263" s="114"/>
      <c r="AY263" s="64"/>
      <c r="AZ263" s="91"/>
      <c r="BA263" s="64"/>
      <c r="BB263" s="119"/>
      <c r="BC263" s="257"/>
      <c r="BD263" s="294"/>
      <c r="BE263" s="125"/>
      <c r="BF263" s="130"/>
      <c r="BG263" s="92"/>
      <c r="BH263" s="114"/>
      <c r="BI263" s="64"/>
      <c r="BJ263" s="91"/>
      <c r="BK263" s="92"/>
      <c r="BL263" s="91"/>
      <c r="BM263" s="92"/>
      <c r="BN263" s="481"/>
      <c r="BO263" s="498"/>
      <c r="BP263" s="136"/>
      <c r="BQ263" s="201"/>
      <c r="BR263" s="91"/>
      <c r="BS263" s="92"/>
      <c r="BT263" s="91"/>
      <c r="BU263" s="92"/>
      <c r="BV263" s="91"/>
      <c r="BW263" s="92"/>
      <c r="BX263" s="505"/>
      <c r="BY263" s="498"/>
      <c r="BZ263" s="114"/>
      <c r="CA263" s="92"/>
      <c r="CB263" s="91"/>
      <c r="CC263" s="91"/>
      <c r="CD263" s="524"/>
      <c r="CE263" s="510"/>
      <c r="CF263" s="91"/>
      <c r="CG263" s="92"/>
      <c r="CH263" s="91"/>
      <c r="CI263" s="92"/>
      <c r="CJ263" s="91"/>
      <c r="CK263" s="143"/>
      <c r="CL263" s="114"/>
      <c r="CM263" s="92"/>
      <c r="CN263" s="91"/>
      <c r="CO263" s="92"/>
      <c r="CP263" s="91"/>
      <c r="CQ263" s="92"/>
      <c r="CR263" s="91"/>
      <c r="CS263" s="92"/>
      <c r="CT263" s="114"/>
      <c r="CU263" s="92"/>
      <c r="CV263" s="114"/>
      <c r="CW263" s="92"/>
      <c r="CX263" s="92"/>
      <c r="CY263" s="92"/>
      <c r="CZ263" s="511"/>
    </row>
    <row r="264" spans="1:106" s="184" customFormat="1" ht="19" customHeight="1" x14ac:dyDescent="0.25">
      <c r="B264" s="339"/>
      <c r="C264" s="339"/>
      <c r="D264" s="45"/>
      <c r="E264" s="9"/>
      <c r="F264" s="45"/>
      <c r="G264" s="45"/>
      <c r="H264" s="302"/>
      <c r="I264" s="208"/>
      <c r="J264" s="481"/>
      <c r="K264" s="482"/>
      <c r="L264" s="60" t="s">
        <v>2</v>
      </c>
      <c r="M264" s="338"/>
      <c r="N264" s="524"/>
      <c r="O264" s="510"/>
      <c r="P264" s="45"/>
      <c r="Q264" s="105"/>
      <c r="R264" s="298"/>
      <c r="S264" s="105"/>
      <c r="T264" s="315"/>
      <c r="U264" s="315"/>
      <c r="V264" s="340"/>
      <c r="W264" s="327"/>
      <c r="X264" s="45"/>
      <c r="Y264" s="105"/>
      <c r="Z264" s="45"/>
      <c r="AA264" s="105"/>
      <c r="AB264" s="97"/>
      <c r="AC264" s="147"/>
      <c r="AD264" s="333"/>
      <c r="AE264" s="143" t="s">
        <v>586</v>
      </c>
      <c r="AF264" s="46" t="s">
        <v>2</v>
      </c>
      <c r="AG264" s="45"/>
      <c r="AH264" s="97"/>
      <c r="AI264" s="147"/>
      <c r="AJ264" s="45"/>
      <c r="AK264" s="105"/>
      <c r="AL264" s="46"/>
      <c r="AM264" s="105"/>
      <c r="AN264" s="500"/>
      <c r="AO264" s="482"/>
      <c r="AP264" s="45"/>
      <c r="AQ264" s="105"/>
      <c r="AR264" s="500"/>
      <c r="AS264" s="482"/>
      <c r="AT264" s="482"/>
      <c r="AU264" s="482"/>
      <c r="AV264" s="299"/>
      <c r="AW264" s="105"/>
      <c r="AX264" s="97"/>
      <c r="AY264" s="147"/>
      <c r="AZ264" s="45"/>
      <c r="BA264" s="105"/>
      <c r="BB264" s="300"/>
      <c r="BC264" s="105"/>
      <c r="BD264" s="45"/>
      <c r="BE264" s="105"/>
      <c r="BF264" s="304"/>
      <c r="BG264" s="147"/>
      <c r="BH264" s="97"/>
      <c r="BI264" s="147"/>
      <c r="BJ264" s="45"/>
      <c r="BK264" s="105"/>
      <c r="BL264" s="45"/>
      <c r="BM264" s="208"/>
      <c r="BN264" s="482"/>
      <c r="BO264" s="482"/>
      <c r="BP264" s="45"/>
      <c r="BQ264" s="105"/>
      <c r="BR264" s="45"/>
      <c r="BS264" s="105"/>
      <c r="BT264" s="45"/>
      <c r="BU264" s="105"/>
      <c r="BV264" s="97"/>
      <c r="BW264" s="147"/>
      <c r="BX264" s="508"/>
      <c r="BY264" s="482"/>
      <c r="BZ264" s="45"/>
      <c r="CA264" s="105"/>
      <c r="CB264" s="45"/>
      <c r="CC264" s="105"/>
      <c r="CD264" s="510"/>
      <c r="CE264" s="510"/>
      <c r="CF264" s="45"/>
      <c r="CG264" s="105"/>
      <c r="CH264" s="45"/>
      <c r="CI264" s="105"/>
      <c r="CJ264" s="45"/>
      <c r="CK264" s="105"/>
      <c r="CL264" s="45"/>
      <c r="CM264" s="105"/>
      <c r="CN264" s="45"/>
      <c r="CO264" s="105"/>
      <c r="CP264" s="45"/>
      <c r="CQ264" s="105"/>
      <c r="CR264" s="45"/>
      <c r="CS264" s="105"/>
      <c r="CT264" s="210"/>
      <c r="CU264" s="140"/>
      <c r="CV264" s="45"/>
      <c r="CW264" s="105"/>
      <c r="CX264" s="105"/>
      <c r="CY264" s="105"/>
      <c r="CZ264" s="511"/>
    </row>
    <row r="265" spans="1:106" x14ac:dyDescent="0.25">
      <c r="B265"/>
      <c r="C265"/>
      <c r="H265" s="31"/>
      <c r="I265" s="113"/>
      <c r="J265" s="491"/>
      <c r="L265" s="58"/>
      <c r="M265" s="66"/>
      <c r="N265" s="90"/>
      <c r="P265" s="31"/>
      <c r="Q265" s="66"/>
      <c r="R265" s="31"/>
      <c r="T265" s="31"/>
      <c r="U265" s="178"/>
      <c r="V265" s="31"/>
      <c r="W265" s="66"/>
      <c r="Z265" s="31"/>
      <c r="AA265" s="66"/>
      <c r="AB265" s="31"/>
      <c r="AC265" s="66"/>
      <c r="AD265" s="31"/>
      <c r="AE265" s="31"/>
      <c r="AF265" s="31"/>
      <c r="AH265" s="31"/>
      <c r="AI265" s="66"/>
      <c r="AJ265" s="31"/>
      <c r="AK265" s="66"/>
      <c r="AL265" s="66"/>
      <c r="AM265" s="66"/>
      <c r="AN265" s="491"/>
      <c r="AP265" s="66"/>
      <c r="AQ265" s="66"/>
      <c r="AR265" s="491"/>
      <c r="AT265" s="491"/>
      <c r="AV265" s="66"/>
      <c r="AW265" s="66"/>
      <c r="AX265" s="66"/>
      <c r="AY265" s="110"/>
      <c r="AZ265" s="66"/>
      <c r="BA265" s="66"/>
      <c r="BB265" s="66"/>
      <c r="BC265" s="66"/>
      <c r="BD265" s="66"/>
      <c r="BE265" s="66"/>
      <c r="BF265" s="66"/>
      <c r="BG265" s="66"/>
      <c r="BH265" s="66"/>
      <c r="BI265" s="66"/>
      <c r="BJ265" s="66"/>
      <c r="BK265" s="66"/>
      <c r="BL265" s="66"/>
      <c r="BM265" s="66"/>
      <c r="BN265" s="491"/>
      <c r="BP265" s="66"/>
      <c r="BQ265" s="66"/>
      <c r="BR265" s="66"/>
      <c r="BS265" s="66"/>
      <c r="BT265" s="66"/>
      <c r="BU265" s="66"/>
      <c r="BV265" s="66"/>
      <c r="BW265" s="105"/>
      <c r="BZ265" s="66"/>
      <c r="CA265" s="66"/>
      <c r="CB265" s="66"/>
      <c r="CC265" s="66"/>
      <c r="CF265" s="66"/>
      <c r="CG265" s="66"/>
      <c r="CH265" s="66"/>
      <c r="CI265" s="66"/>
      <c r="CJ265" s="66"/>
      <c r="CK265" s="66"/>
      <c r="CL265" s="66"/>
      <c r="CM265" s="66"/>
      <c r="CN265" s="66"/>
      <c r="CO265" s="66"/>
      <c r="CP265" s="66"/>
      <c r="CQ265" s="66"/>
      <c r="CR265" s="66"/>
      <c r="CS265" s="66"/>
      <c r="CT265" s="66"/>
      <c r="CU265" s="66"/>
      <c r="CV265" s="66"/>
      <c r="CW265" s="66"/>
      <c r="CX265" s="66"/>
      <c r="CY265" s="66"/>
      <c r="CZ265" s="66"/>
      <c r="DA265" s="66"/>
    </row>
    <row r="266" spans="1:106" x14ac:dyDescent="0.25">
      <c r="B266"/>
      <c r="C266"/>
      <c r="H266" s="31"/>
      <c r="I266" s="113"/>
      <c r="J266" s="491"/>
      <c r="L266" s="58"/>
      <c r="M266" s="66"/>
      <c r="N266" s="90"/>
      <c r="P266" s="31"/>
      <c r="Q266" s="66"/>
      <c r="R266" s="31"/>
      <c r="T266" s="31"/>
      <c r="U266" s="178"/>
      <c r="V266" s="31"/>
      <c r="W266" s="66"/>
      <c r="Z266" s="31"/>
      <c r="AA266" s="66"/>
      <c r="AB266" s="31"/>
      <c r="AC266" s="66"/>
      <c r="AD266" s="31"/>
      <c r="AE266" s="31"/>
      <c r="AF266" s="31"/>
      <c r="AH266" s="31"/>
      <c r="AI266" s="66"/>
      <c r="AJ266" s="31"/>
      <c r="AK266" s="66"/>
      <c r="AL266" s="66"/>
      <c r="AM266" s="66"/>
      <c r="AN266" s="491"/>
      <c r="AP266" s="66"/>
      <c r="AQ266" s="66"/>
      <c r="AR266" s="491"/>
      <c r="AT266" s="491"/>
      <c r="AV266" s="66"/>
      <c r="AW266" s="66"/>
      <c r="AX266" s="66"/>
      <c r="AY266" s="110"/>
      <c r="AZ266" s="66"/>
      <c r="BA266" s="66"/>
      <c r="BB266" s="66"/>
      <c r="BC266" s="66"/>
      <c r="BD266" s="66"/>
      <c r="BE266" s="66"/>
      <c r="BF266" s="66"/>
      <c r="BG266" s="66"/>
      <c r="BH266" s="66"/>
      <c r="BI266" s="66"/>
      <c r="BJ266" s="66"/>
      <c r="BK266" s="66"/>
      <c r="BL266" s="66"/>
      <c r="BM266" s="66"/>
      <c r="BN266" s="491"/>
      <c r="BP266" s="66"/>
      <c r="BQ266" s="66"/>
      <c r="BR266" s="66"/>
      <c r="BS266" s="66"/>
      <c r="BT266" s="66"/>
      <c r="BU266" s="66"/>
      <c r="BV266" s="66"/>
      <c r="BW266" s="105"/>
      <c r="BZ266" s="66"/>
      <c r="CA266" s="66"/>
      <c r="CB266" s="66"/>
      <c r="CC266" s="66"/>
      <c r="CF266" s="66"/>
      <c r="CG266" s="66"/>
      <c r="CH266" s="66"/>
      <c r="CI266" s="66"/>
      <c r="CJ266" s="66"/>
      <c r="CK266" s="66"/>
      <c r="CL266" s="66"/>
      <c r="CM266" s="66"/>
      <c r="CN266" s="66"/>
      <c r="CP266" s="66"/>
      <c r="CQ266" s="66"/>
      <c r="CR266" s="66"/>
      <c r="CS266" s="66"/>
      <c r="CT266" s="66"/>
      <c r="CU266" s="66"/>
      <c r="CV266" s="66"/>
      <c r="CW266" s="66"/>
      <c r="CX266" s="66"/>
      <c r="CY266" s="66"/>
      <c r="CZ266" s="66"/>
      <c r="DA266" s="66"/>
    </row>
    <row r="267" spans="1:106" x14ac:dyDescent="0.25">
      <c r="B267"/>
      <c r="C267"/>
      <c r="H267" s="31"/>
      <c r="I267" s="113"/>
      <c r="J267" s="491"/>
      <c r="L267" s="58"/>
      <c r="N267" s="90"/>
      <c r="R267" s="74"/>
      <c r="T267" s="81"/>
      <c r="U267" s="178"/>
      <c r="X267" s="81"/>
      <c r="Z267" s="81"/>
      <c r="AB267" s="81"/>
      <c r="AD267" s="81"/>
      <c r="AE267" s="31"/>
      <c r="AF267" s="81"/>
      <c r="AH267" s="81"/>
      <c r="AJ267" s="81"/>
      <c r="AL267" s="82"/>
      <c r="AN267" s="491"/>
      <c r="AP267" s="82"/>
      <c r="AR267" s="491"/>
      <c r="AT267" s="491"/>
      <c r="AV267" s="82"/>
      <c r="AX267" s="82"/>
      <c r="AZ267" s="82"/>
      <c r="BB267" s="82"/>
      <c r="BD267" s="82"/>
      <c r="BF267" s="82"/>
      <c r="BH267" s="82"/>
      <c r="BJ267" s="82"/>
      <c r="BL267" s="82"/>
      <c r="BN267" s="491"/>
      <c r="BP267" s="82"/>
      <c r="BR267" s="82"/>
      <c r="BT267" s="82"/>
      <c r="BV267" s="82"/>
      <c r="BZ267" s="82"/>
      <c r="CB267" s="82"/>
      <c r="CF267" s="82"/>
      <c r="CH267" s="82"/>
      <c r="CJ267" s="82"/>
      <c r="CL267" s="82"/>
      <c r="CN267" s="82"/>
      <c r="CP267" s="82"/>
      <c r="CR267" s="82"/>
      <c r="CT267" s="82"/>
      <c r="CV267" s="82"/>
      <c r="CX267" s="82"/>
      <c r="CZ267" s="82"/>
      <c r="DA267" s="161"/>
    </row>
    <row r="268" spans="1:106" s="398" customFormat="1" thickBot="1" x14ac:dyDescent="0.25">
      <c r="B268" s="472"/>
      <c r="C268" s="17" t="s">
        <v>207</v>
      </c>
      <c r="D268" s="530" t="s">
        <v>1</v>
      </c>
      <c r="E268" s="530"/>
      <c r="F268" s="537" t="s">
        <v>298</v>
      </c>
      <c r="G268" s="537"/>
      <c r="H268" s="537" t="s">
        <v>299</v>
      </c>
      <c r="I268" s="537"/>
      <c r="J268" s="531" t="s">
        <v>1950</v>
      </c>
      <c r="K268" s="531"/>
      <c r="L268" s="539" t="s">
        <v>365</v>
      </c>
      <c r="M268" s="539"/>
      <c r="N268" s="532" t="s">
        <v>2350</v>
      </c>
      <c r="O268" s="532"/>
      <c r="P268" s="530" t="s">
        <v>418</v>
      </c>
      <c r="Q268" s="530"/>
      <c r="R268" s="537" t="s">
        <v>422</v>
      </c>
      <c r="S268" s="538"/>
      <c r="T268" s="537" t="s">
        <v>423</v>
      </c>
      <c r="U268" s="537"/>
      <c r="V268" s="530" t="s">
        <v>475</v>
      </c>
      <c r="W268" s="530"/>
      <c r="X268" s="530" t="s">
        <v>508</v>
      </c>
      <c r="Y268" s="530"/>
      <c r="Z268" s="530" t="s">
        <v>551</v>
      </c>
      <c r="AA268" s="530"/>
      <c r="AB268" s="530" t="s">
        <v>574</v>
      </c>
      <c r="AC268" s="530"/>
      <c r="AD268" s="530" t="s">
        <v>587</v>
      </c>
      <c r="AE268" s="530"/>
      <c r="AF268" s="530" t="s">
        <v>618</v>
      </c>
      <c r="AG268" s="530"/>
      <c r="AH268" s="530" t="s">
        <v>667</v>
      </c>
      <c r="AI268" s="530"/>
      <c r="AJ268" s="530" t="s">
        <v>698</v>
      </c>
      <c r="AK268" s="530"/>
      <c r="AL268" s="536" t="s">
        <v>755</v>
      </c>
      <c r="AM268" s="536"/>
      <c r="AN268" s="535" t="s">
        <v>2006</v>
      </c>
      <c r="AO268" s="535"/>
      <c r="AP268" s="530" t="s">
        <v>788</v>
      </c>
      <c r="AQ268" s="530"/>
      <c r="AR268" s="535" t="s">
        <v>2065</v>
      </c>
      <c r="AS268" s="535"/>
      <c r="AT268" s="535" t="s">
        <v>2066</v>
      </c>
      <c r="AU268" s="535"/>
      <c r="AV268" s="534" t="s">
        <v>831</v>
      </c>
      <c r="AW268" s="534"/>
      <c r="AX268" s="534" t="s">
        <v>832</v>
      </c>
      <c r="AY268" s="534"/>
      <c r="AZ268" s="534" t="s">
        <v>833</v>
      </c>
      <c r="BA268" s="534"/>
      <c r="BB268" s="533" t="s">
        <v>858</v>
      </c>
      <c r="BC268" s="533"/>
      <c r="BD268" s="530" t="s">
        <v>872</v>
      </c>
      <c r="BE268" s="530"/>
      <c r="BF268" s="534" t="s">
        <v>926</v>
      </c>
      <c r="BG268" s="534"/>
      <c r="BH268" s="530" t="s">
        <v>946</v>
      </c>
      <c r="BI268" s="530"/>
      <c r="BJ268" s="530" t="s">
        <v>955</v>
      </c>
      <c r="BK268" s="530"/>
      <c r="BL268" s="530" t="s">
        <v>1015</v>
      </c>
      <c r="BM268" s="530"/>
      <c r="BN268" s="531" t="s">
        <v>2111</v>
      </c>
      <c r="BO268" s="531"/>
      <c r="BP268" s="530" t="s">
        <v>1041</v>
      </c>
      <c r="BQ268" s="530"/>
      <c r="BR268" s="530" t="s">
        <v>1096</v>
      </c>
      <c r="BS268" s="530"/>
      <c r="BT268" s="530" t="s">
        <v>1123</v>
      </c>
      <c r="BU268" s="530"/>
      <c r="BV268" s="530" t="s">
        <v>1187</v>
      </c>
      <c r="BW268" s="530"/>
      <c r="BX268" s="531" t="s">
        <v>2144</v>
      </c>
      <c r="BY268" s="531"/>
      <c r="BZ268" s="530" t="s">
        <v>1196</v>
      </c>
      <c r="CA268" s="530"/>
      <c r="CB268" s="530" t="s">
        <v>1245</v>
      </c>
      <c r="CC268" s="530"/>
      <c r="CD268" s="532" t="s">
        <v>2161</v>
      </c>
      <c r="CE268" s="532"/>
      <c r="CF268" s="530" t="s">
        <v>1326</v>
      </c>
      <c r="CG268" s="530"/>
      <c r="CH268" s="530" t="s">
        <v>1362</v>
      </c>
      <c r="CI268" s="530"/>
      <c r="CJ268" s="530" t="s">
        <v>1408</v>
      </c>
      <c r="CK268" s="530"/>
      <c r="CL268" s="530" t="s">
        <v>1465</v>
      </c>
      <c r="CM268" s="530"/>
      <c r="CN268" s="530" t="s">
        <v>1466</v>
      </c>
      <c r="CO268" s="530"/>
      <c r="CP268" s="530" t="s">
        <v>1485</v>
      </c>
      <c r="CQ268" s="530"/>
      <c r="CR268" s="530" t="s">
        <v>1486</v>
      </c>
      <c r="CS268" s="530"/>
      <c r="CT268" s="530" t="s">
        <v>1524</v>
      </c>
      <c r="CU268" s="530"/>
      <c r="CV268" s="530" t="s">
        <v>1566</v>
      </c>
      <c r="CW268" s="530"/>
      <c r="CX268" s="530" t="s">
        <v>2319</v>
      </c>
      <c r="CY268" s="530"/>
      <c r="CZ268" s="530" t="s">
        <v>2175</v>
      </c>
      <c r="DA268" s="530"/>
    </row>
    <row r="269" spans="1:106" x14ac:dyDescent="0.25">
      <c r="B269" s="16">
        <f>COUNT(B12:B17)</f>
        <v>5</v>
      </c>
      <c r="C269" s="18" t="s">
        <v>208</v>
      </c>
      <c r="D269" s="32">
        <f>DCOUNT(D12:D17,1,D289:D292)</f>
        <v>0</v>
      </c>
      <c r="F269" s="32">
        <f>DCOUNTA(F12:F17,1,F289:F292)</f>
        <v>0</v>
      </c>
      <c r="H269" s="32">
        <f>DCOUNTA(H12:H17,1,H289:H292)</f>
        <v>2</v>
      </c>
      <c r="I269" s="113"/>
      <c r="J269" s="493">
        <f>DCOUNTA(J12:J17,1,J289:J292)</f>
        <v>1</v>
      </c>
      <c r="L269" s="32">
        <f>DCOUNTA(L12:L17,1,L289:L292)</f>
        <v>0</v>
      </c>
      <c r="N269" s="525">
        <f>DCOUNTA(N12:N17,1,N289:N292)</f>
        <v>0</v>
      </c>
      <c r="P269" s="32">
        <f>DCOUNTA(P12:P17,1,P289:P292)</f>
        <v>2</v>
      </c>
      <c r="R269" s="32">
        <f>DCOUNTA(R12:R17,1,R289:R292)</f>
        <v>5</v>
      </c>
      <c r="T269" s="32">
        <f>DCOUNTA(T12:T17,1,T289:T292)</f>
        <v>1</v>
      </c>
      <c r="U269" s="178"/>
      <c r="V269" s="32">
        <f>DCOUNTA(V12:V17,1,V289:V292)</f>
        <v>0</v>
      </c>
      <c r="X269" s="32">
        <f>DCOUNTA(X12:X17,1,X289:X292)</f>
        <v>0</v>
      </c>
      <c r="Z269" s="32">
        <f>DCOUNTA(Z12:Z17,1,Z289:Z292)</f>
        <v>5</v>
      </c>
      <c r="AB269" s="32">
        <f>DCOUNTA(AB12:AB17,1,AB289:AB292)</f>
        <v>0</v>
      </c>
      <c r="AD269" s="32">
        <f>DCOUNTA(AD12:AD17,1,AD289:AD292)</f>
        <v>0</v>
      </c>
      <c r="AE269" s="31"/>
      <c r="AF269" s="32">
        <f>DCOUNTA(AF12:AF17,1,AF289:AF292)</f>
        <v>1</v>
      </c>
      <c r="AH269" s="32">
        <f>DCOUNTA(AH12:AH17,1,AH289:AH292)</f>
        <v>2</v>
      </c>
      <c r="AJ269" s="32">
        <f>DCOUNTA(AJ12:AJ17,1,AJ289:AJ292)</f>
        <v>2</v>
      </c>
      <c r="AL269" s="111">
        <f>DCOUNTA(AL12:AL17,1,AL289:AL292)</f>
        <v>0</v>
      </c>
      <c r="AN269" s="493">
        <f>DCOUNTA(AN12:AN17,1,AN289:AN292)</f>
        <v>0</v>
      </c>
      <c r="AP269" s="111">
        <f>DCOUNTA(AP12:AP17,1,AP289:AP292)</f>
        <v>0</v>
      </c>
      <c r="AR269" s="493">
        <f>DCOUNTA(AR12:AR17,1,AR289:AR292)</f>
        <v>0</v>
      </c>
      <c r="AT269" s="493">
        <f>DCOUNTA(AT12:AT17,1,AT289:AT292)</f>
        <v>0</v>
      </c>
      <c r="AV269" s="111">
        <f>DCOUNTA(AV12:AV17,1,AV289:AV292)</f>
        <v>0</v>
      </c>
      <c r="AX269" s="111">
        <f>DCOUNTA(AX12:AX17,1,AX289:AX292)</f>
        <v>2</v>
      </c>
      <c r="AZ269" s="111">
        <f>DCOUNTA(AZ12:AZ17,1,AZ289:AZ292)</f>
        <v>2</v>
      </c>
      <c r="BB269" s="111">
        <f>DCOUNTA(BB12:BB17,1,BB289:BB292)</f>
        <v>0</v>
      </c>
      <c r="BD269" s="111">
        <f>DCOUNTA(BD12:BD17,1,BD289:BD292)</f>
        <v>0</v>
      </c>
      <c r="BF269" s="111">
        <f>DCOUNTA(BF12:BF17,1,BF289:BF292)</f>
        <v>2</v>
      </c>
      <c r="BH269" s="111">
        <f>DCOUNTA(BH12:BH17,1,BH289:BH292)</f>
        <v>0</v>
      </c>
      <c r="BJ269" s="111">
        <f>DCOUNTA(BJ12:BJ17,1,BJ289:BJ292)</f>
        <v>0</v>
      </c>
      <c r="BL269" s="111">
        <f>DCOUNTA(BL12:BL17,1,BL289:BL292)</f>
        <v>3</v>
      </c>
      <c r="BN269" s="493">
        <f>DCOUNTA(BN12:BN17,1,BN289:BN292)</f>
        <v>3</v>
      </c>
      <c r="BP269" s="111">
        <f>DCOUNTA(BP12:BP17,1,BP289:BP292)</f>
        <v>3</v>
      </c>
      <c r="BR269" s="111">
        <f>DCOUNTA(BR12:BR17,1,BR289:BR292)</f>
        <v>0</v>
      </c>
      <c r="BT269" s="111">
        <f>DCOUNTA(BT12:BT17,1,BT289:BT292)</f>
        <v>0</v>
      </c>
      <c r="BV269" s="111">
        <f>DCOUNTA(BV12:BV17,1,BV289:BV292)</f>
        <v>1</v>
      </c>
      <c r="BX269" s="493">
        <f>DCOUNTA(BX12:BX17,1,BX289:BX292)</f>
        <v>0</v>
      </c>
      <c r="BZ269" s="111">
        <f>DCOUNTA(BZ12:BZ17,1,BZ289:BZ292)</f>
        <v>0</v>
      </c>
      <c r="CB269" s="111">
        <f>DCOUNTA(CB12:CB17,1,CB289:CB292)</f>
        <v>2</v>
      </c>
      <c r="CD269" s="525">
        <f>DCOUNTA(CD12:CD17,1,CD289:CD292)</f>
        <v>1</v>
      </c>
      <c r="CF269" s="111">
        <f>DCOUNTA(CF12:CF17,1,CF289:CF292)</f>
        <v>0</v>
      </c>
      <c r="CH269" s="111">
        <f>DCOUNTA(CH12:CH17,1,CH289:CH292)</f>
        <v>4</v>
      </c>
      <c r="CJ269" s="111">
        <f>DCOUNTA(CJ12:CJ17,1,CJ289:CJ292)</f>
        <v>1</v>
      </c>
      <c r="CL269" s="111">
        <f>DCOUNTA(CL12:CL17,1,CL289:CL292)</f>
        <v>2</v>
      </c>
      <c r="CN269" s="111">
        <f>DCOUNTA(CN12:CN17,1,CN289:CN292)</f>
        <v>1</v>
      </c>
      <c r="CP269" s="111">
        <f>DCOUNTA(CP12:CP17,1,CP289:CP292)</f>
        <v>0</v>
      </c>
      <c r="CR269" s="111">
        <f>DCOUNTA(CR12:CR17,1,CR289:CR292)</f>
        <v>0</v>
      </c>
      <c r="CT269" s="111">
        <f>DCOUNTA(CT12:CT17,1,CT289:CT292)</f>
        <v>5</v>
      </c>
      <c r="CV269" s="111">
        <f>DCOUNTA(CV12:CV17,1,CV289:CV292)</f>
        <v>3</v>
      </c>
      <c r="CX269" s="111">
        <f>DCOUNTA(CX12:CX17,1,CX289:CX292)</f>
        <v>3</v>
      </c>
      <c r="CZ269" s="111">
        <f>DCOUNTA(CZ12:CZ17,1,CZ289:CZ292)</f>
        <v>0</v>
      </c>
      <c r="DA269" s="161"/>
    </row>
    <row r="270" spans="1:106" x14ac:dyDescent="0.25">
      <c r="B270" s="16">
        <f>COUNT(B19:B23)</f>
        <v>4</v>
      </c>
      <c r="C270" s="18" t="s">
        <v>209</v>
      </c>
      <c r="D270" s="32">
        <f>DCOUNT(D19:D23,1,D289:D292)</f>
        <v>0</v>
      </c>
      <c r="F270" s="32">
        <f>DCOUNTA(F19:F23,1,F289:F292)</f>
        <v>0</v>
      </c>
      <c r="H270" s="32">
        <f>DCOUNTA(H19:H23,1,H289:H292)</f>
        <v>0</v>
      </c>
      <c r="I270" s="113"/>
      <c r="J270" s="493">
        <f>DCOUNTA(J19:J23,1,J289:J292)</f>
        <v>2</v>
      </c>
      <c r="L270" s="32">
        <f>DCOUNTA(L19:L23,1,L289:L292)</f>
        <v>1</v>
      </c>
      <c r="N270" s="525">
        <f>DCOUNTA(N19:N23,1,N289:N292)</f>
        <v>0</v>
      </c>
      <c r="P270" s="32">
        <f>DCOUNTA(P19:P23,1,P289:P292)</f>
        <v>4</v>
      </c>
      <c r="R270" s="32">
        <f>DCOUNTA(R19:R23,1,R289:R292)</f>
        <v>4</v>
      </c>
      <c r="T270" s="32">
        <f>DCOUNTA(T19:T23,1,T289:T292)</f>
        <v>1</v>
      </c>
      <c r="U270" s="178"/>
      <c r="V270" s="32">
        <f>DCOUNTA(V19:V23,1,V289:V292)</f>
        <v>0</v>
      </c>
      <c r="X270" s="32">
        <f>DCOUNTA(X19:X23,1,X289:X292)</f>
        <v>0</v>
      </c>
      <c r="Z270" s="32">
        <f>DCOUNTA(Z19:Z23,1,Z289:Z292)</f>
        <v>4</v>
      </c>
      <c r="AB270" s="32">
        <f>DCOUNTA(AB19:AB23,1,AB289:AB292)</f>
        <v>1</v>
      </c>
      <c r="AD270" s="32">
        <f>DCOUNTA(AD19:AD23,1,AD289:AD292)</f>
        <v>0</v>
      </c>
      <c r="AE270" s="31"/>
      <c r="AF270" s="32">
        <f>DCOUNTA(AF19:AF23,1,AF289:AF292)</f>
        <v>0</v>
      </c>
      <c r="AH270" s="32">
        <f>DCOUNTA(AH19:AH23,1,AH289:AH292)</f>
        <v>0</v>
      </c>
      <c r="AJ270" s="32">
        <f>DCOUNTA(AJ19:AJ23,1,AJ289:AJ292)</f>
        <v>2</v>
      </c>
      <c r="AL270" s="111">
        <f>DCOUNTA(AL19:AL23,1,AL289:AL292)</f>
        <v>0</v>
      </c>
      <c r="AN270" s="493">
        <f>DCOUNTA(AN19:AN23,1,AN289:AN292)</f>
        <v>1</v>
      </c>
      <c r="AP270" s="111">
        <f>DCOUNTA(AP19:AP23,1,AP289:AP292)</f>
        <v>0</v>
      </c>
      <c r="AR270" s="493">
        <f>DCOUNTA(AR19:AR23,1,AR289:AR292)</f>
        <v>0</v>
      </c>
      <c r="AT270" s="493">
        <f>DCOUNTA(AT19:AT23,1,AT289:AT292)</f>
        <v>0</v>
      </c>
      <c r="AV270" s="111">
        <f>DCOUNTA(AV19:AV23,1,AV289:AV292)</f>
        <v>1</v>
      </c>
      <c r="AX270" s="111">
        <f>DCOUNTA(AX19:AX23,1,AX289:AX292)</f>
        <v>1</v>
      </c>
      <c r="AZ270" s="111">
        <f>DCOUNTA(AZ19:AZ23,1,AZ289:AZ292)</f>
        <v>3</v>
      </c>
      <c r="BB270" s="111">
        <f>DCOUNTA(BB19:BB23,1,BB289:BB292)</f>
        <v>0</v>
      </c>
      <c r="BD270" s="111">
        <f>DCOUNTA(BD19:BD23,1,BD289:BD292)</f>
        <v>0</v>
      </c>
      <c r="BF270" s="111">
        <f>DCOUNTA(BF19:BF23,1,BF289:BF292)</f>
        <v>1</v>
      </c>
      <c r="BH270" s="111">
        <f>DCOUNTA(BH19:BH23,1,BH289:BH292)</f>
        <v>0</v>
      </c>
      <c r="BJ270" s="111">
        <f>DCOUNTA(BJ19:BJ23,1,BJ289:BJ292)</f>
        <v>0</v>
      </c>
      <c r="BL270" s="111">
        <f>DCOUNTA(BL19:BL23,1,BL289:BL292)</f>
        <v>0</v>
      </c>
      <c r="BN270" s="493">
        <f>DCOUNTA(BN19:BN23,1,BN289:BN292)</f>
        <v>4</v>
      </c>
      <c r="BP270" s="111">
        <f>DCOUNTA(BP19:BP23,1,BP289:BP292)</f>
        <v>0</v>
      </c>
      <c r="BR270" s="111">
        <f>DCOUNTA(BR19:BR23,1,BR289:BR292)</f>
        <v>1</v>
      </c>
      <c r="BT270" s="111">
        <f>DCOUNTA(BT19:BT23,1,BT289:BT292)</f>
        <v>0</v>
      </c>
      <c r="BV270" s="111">
        <f>DCOUNTA(BV19:BV23,1,BV289:BV292)</f>
        <v>1</v>
      </c>
      <c r="BX270" s="493">
        <f>DCOUNTA(BX19:BX23,1,BX289:BX292)</f>
        <v>0</v>
      </c>
      <c r="BZ270" s="111">
        <f>DCOUNTA(BZ19:BZ23,1,BZ289:BZ292)</f>
        <v>0</v>
      </c>
      <c r="CB270" s="111">
        <f>DCOUNTA(CB19:CB23,1,CB289:CB292)</f>
        <v>0</v>
      </c>
      <c r="CD270" s="525">
        <f>DCOUNTA(CD19:CD23,1,CD289:CD292)</f>
        <v>0</v>
      </c>
      <c r="CF270" s="111">
        <f>DCOUNTA(CF19:CF23,1,CF289:CF292)</f>
        <v>0</v>
      </c>
      <c r="CH270" s="111">
        <f>DCOUNTA(CH19:CH23,1,CH289:CH292)</f>
        <v>4</v>
      </c>
      <c r="CJ270" s="111">
        <f>DCOUNTA(CJ19:CJ23,1,CJ289:CJ292)</f>
        <v>0</v>
      </c>
      <c r="CL270" s="111">
        <f>DCOUNTA(CL19:CL23,1,CL289:CL292)</f>
        <v>2</v>
      </c>
      <c r="CN270" s="111">
        <f>DCOUNTA(CN19:CN23,1,CN289:CN292)</f>
        <v>2</v>
      </c>
      <c r="CP270" s="111">
        <f>DCOUNTA(CP19:CP23,1,CP289:CP292)</f>
        <v>0</v>
      </c>
      <c r="CR270" s="111">
        <f>DCOUNTA(CR19:CR23,1,CR289:CR292)</f>
        <v>1</v>
      </c>
      <c r="CT270" s="111">
        <f>DCOUNTA(CT19:CT23,1,CT289:CT292)</f>
        <v>4</v>
      </c>
      <c r="CV270" s="111">
        <f>DCOUNTA(CV19:CV23,1,CV289:CV292)</f>
        <v>1</v>
      </c>
      <c r="CX270" s="111">
        <f>DCOUNTA(CX19:CX23,1,CX289:CX292)</f>
        <v>1</v>
      </c>
      <c r="CZ270" s="111">
        <f>DCOUNTA(CZ19:CZ23,1,CZ289:CZ292)</f>
        <v>1</v>
      </c>
      <c r="DA270" s="161"/>
    </row>
    <row r="271" spans="1:106" x14ac:dyDescent="0.25">
      <c r="B271" s="16">
        <f>COUNT(B25:B29)</f>
        <v>4</v>
      </c>
      <c r="C271" s="18" t="s">
        <v>210</v>
      </c>
      <c r="D271" s="32">
        <f>DCOUNT(D25:D29,,D289:D292)</f>
        <v>0</v>
      </c>
      <c r="F271" s="32">
        <f>DCOUNTA(F25:F29,,F289:F292)</f>
        <v>0</v>
      </c>
      <c r="H271" s="32">
        <f>DCOUNTA(H25:H29,,H289:H292)</f>
        <v>0</v>
      </c>
      <c r="I271" s="113"/>
      <c r="J271" s="493">
        <f>DCOUNTA(J25:J29,,J289:J292)</f>
        <v>4</v>
      </c>
      <c r="L271" s="32">
        <f>DCOUNTA(L25:L29,,L289:L292)</f>
        <v>0</v>
      </c>
      <c r="N271" s="525">
        <f>DCOUNTA(N25:N29,,N289:N292)</f>
        <v>0</v>
      </c>
      <c r="P271" s="32">
        <f>DCOUNTA(P25:P29,,P289:P292)</f>
        <v>4</v>
      </c>
      <c r="R271" s="32">
        <f>DCOUNTA(R25:R29,,R289:R292)</f>
        <v>4</v>
      </c>
      <c r="T271" s="32">
        <f>DCOUNTA(T25:T29,,T289:T292)</f>
        <v>0</v>
      </c>
      <c r="U271" s="178"/>
      <c r="V271" s="32">
        <f>DCOUNTA(V25:V29,,V289:V292)</f>
        <v>0</v>
      </c>
      <c r="X271" s="32">
        <f>DCOUNTA(X25:X29,,X289:X292)</f>
        <v>0</v>
      </c>
      <c r="Z271" s="32">
        <f>DCOUNTA(Z25:Z29,,Z289:Z292)</f>
        <v>4</v>
      </c>
      <c r="AB271" s="32">
        <f>DCOUNTA(AB25:AB29,,AB289:AB292)</f>
        <v>0</v>
      </c>
      <c r="AD271" s="32">
        <f>DCOUNTA(AD25:AD29,,AD289:AD292)</f>
        <v>0</v>
      </c>
      <c r="AF271" s="32">
        <f>DCOUNTA(AF25:AF29,,AF289:AF292)</f>
        <v>0</v>
      </c>
      <c r="AH271" s="32">
        <f>DCOUNTA(AH25:AH29,,AH289:AH292)</f>
        <v>3</v>
      </c>
      <c r="AJ271" s="32">
        <f>DCOUNTA(AJ25:AJ29,,AJ289:AJ292)</f>
        <v>3</v>
      </c>
      <c r="AL271" s="111">
        <f>DCOUNTA(AL25:AL29,,AL289:AL292)</f>
        <v>0</v>
      </c>
      <c r="AN271" s="493">
        <f>DCOUNTA(AN25:AN29,,AN289:AN292)</f>
        <v>0</v>
      </c>
      <c r="AP271" s="111">
        <f>DCOUNTA(AP25:AP29,,AP289:AP292)</f>
        <v>0</v>
      </c>
      <c r="AR271" s="493">
        <f>DCOUNTA(AR25:AR29,,AR289:AR292)</f>
        <v>0</v>
      </c>
      <c r="AT271" s="493">
        <f>DCOUNTA(AT25:AT29,,AT289:AT292)</f>
        <v>0</v>
      </c>
      <c r="AV271" s="111">
        <f>DCOUNTA(AV25:AV29,,AV289:AV292)</f>
        <v>0</v>
      </c>
      <c r="AX271" s="111">
        <f>DCOUNTA(AX25:AX29,,AX289:AX292)</f>
        <v>0</v>
      </c>
      <c r="AZ271" s="111">
        <f>DCOUNTA(AZ25:AZ29,,AZ289:AZ292)</f>
        <v>4</v>
      </c>
      <c r="BB271" s="111">
        <f>DCOUNTA(BB25:BB29,,BB289:BB292)</f>
        <v>0</v>
      </c>
      <c r="BD271" s="111">
        <f>DCOUNTA(BD25:BD29,,BD289:BD292)</f>
        <v>1</v>
      </c>
      <c r="BF271" s="111">
        <f>DCOUNTA(BF25:BF29,,BF289:BF292)</f>
        <v>0</v>
      </c>
      <c r="BH271" s="111">
        <f>DCOUNTA(BH25:BH29,,BH289:BH292)</f>
        <v>0</v>
      </c>
      <c r="BJ271" s="111">
        <f>DCOUNTA(BJ25:BJ29,,BJ289:BJ292)</f>
        <v>0</v>
      </c>
      <c r="BL271" s="111">
        <f>DCOUNTA(BL25:BL29,,BL289:BL292)</f>
        <v>1</v>
      </c>
      <c r="BN271" s="493">
        <f>DCOUNTA(BN25:BN29,,BN289:BN292)</f>
        <v>4</v>
      </c>
      <c r="BP271" s="111">
        <f>DCOUNTA(BP25:BP29,,BP289:BP292)</f>
        <v>0</v>
      </c>
      <c r="BR271" s="111">
        <f>DCOUNTA(BR25:BR29,,BR289:BR292)</f>
        <v>1</v>
      </c>
      <c r="BT271" s="111">
        <f>DCOUNTA(BT25:BT29,,BT289:BT292)</f>
        <v>0</v>
      </c>
      <c r="BV271" s="111">
        <f>DCOUNTA(BV25:BV29,,BV289:BV292)</f>
        <v>0</v>
      </c>
      <c r="BX271" s="493">
        <f>DCOUNTA(BX25:BX29,,BX289:BX292)</f>
        <v>0</v>
      </c>
      <c r="BZ271" s="111">
        <f>DCOUNTA(BZ25:BZ29,,BZ289:BZ292)</f>
        <v>0</v>
      </c>
      <c r="CB271" s="111">
        <f>DCOUNTA(CB25:CB29,,CB289:CB292)</f>
        <v>0</v>
      </c>
      <c r="CD271" s="525">
        <f>DCOUNTA(CD25:CD29,,CD289:CD292)</f>
        <v>0</v>
      </c>
      <c r="CF271" s="111">
        <f>DCOUNTA(CF25:CF29,,CF289:CF292)</f>
        <v>0</v>
      </c>
      <c r="CH271" s="111">
        <f>DCOUNTA(CH25:CH29,,CH289:CH292)</f>
        <v>4</v>
      </c>
      <c r="CJ271" s="111">
        <f>DCOUNTA(CJ25:CJ29,,CJ289:CJ292)</f>
        <v>0</v>
      </c>
      <c r="CL271" s="111">
        <f>DCOUNTA(CL25:CL29,,CL289:CL292)</f>
        <v>3</v>
      </c>
      <c r="CN271" s="111">
        <f>DCOUNTA(CN25:CN29,,CN289:CN292)</f>
        <v>0</v>
      </c>
      <c r="CP271" s="111">
        <f>DCOUNTA(CP25:CP29,,CP289:CP292)</f>
        <v>0</v>
      </c>
      <c r="CR271" s="111">
        <f>DCOUNTA(CR25:CR29,,CR289:CR292)</f>
        <v>0</v>
      </c>
      <c r="CT271" s="111">
        <f>DCOUNTA(CT25:CT29,,CT289:CT292)</f>
        <v>4</v>
      </c>
      <c r="CV271" s="111">
        <f>DCOUNTA(CV25:CV29,,CV289:CV292)</f>
        <v>1</v>
      </c>
      <c r="CX271" s="111">
        <f>DCOUNTA(CX25:CX29,,CX289:CX292)</f>
        <v>0</v>
      </c>
      <c r="CZ271" s="111">
        <f>DCOUNTA(CZ25:CZ29,,CZ289:CZ292)</f>
        <v>0</v>
      </c>
      <c r="DA271" s="161"/>
    </row>
    <row r="272" spans="1:106" x14ac:dyDescent="0.25">
      <c r="B272" s="16">
        <f>COUNT(B50:B67)</f>
        <v>16</v>
      </c>
      <c r="C272" s="18" t="s">
        <v>211</v>
      </c>
      <c r="D272" s="32">
        <f>DCOUNT(D50:D67,1,D289:D292)</f>
        <v>12</v>
      </c>
      <c r="F272" s="32">
        <f>DCOUNTA(F50:F67,1,F289:F292)</f>
        <v>0</v>
      </c>
      <c r="H272" s="32">
        <f>DCOUNTA(H50:H67,1,H289:H292)</f>
        <v>16</v>
      </c>
      <c r="I272" s="113"/>
      <c r="J272" s="493">
        <f>DCOUNTA(J50:J67,1,J289:J292)</f>
        <v>12</v>
      </c>
      <c r="L272" s="32">
        <f>DCOUNTA(L50:L67,1,L289:L292)</f>
        <v>2</v>
      </c>
      <c r="N272" s="525">
        <f>DCOUNTA(N50:N67,1,N289:N292)</f>
        <v>4</v>
      </c>
      <c r="P272" s="32">
        <f>DCOUNTA(P50:P67,1,P289:P292)</f>
        <v>10</v>
      </c>
      <c r="R272" s="32">
        <f>DCOUNTA(R50:R67,1,R289:R292)</f>
        <v>9</v>
      </c>
      <c r="T272" s="32">
        <f>DCOUNTA(T50:T67,1,T289:T292)</f>
        <v>14</v>
      </c>
      <c r="U272" s="178"/>
      <c r="V272" s="32">
        <f>DCOUNTA(V50:V67,1,V289:V292)</f>
        <v>9</v>
      </c>
      <c r="X272" s="32">
        <f>DCOUNTA(X50:X67,1,X289:X292)</f>
        <v>10</v>
      </c>
      <c r="Z272" s="32">
        <f>DCOUNTA(Z50:Z67,1,Z289:Z292)</f>
        <v>16</v>
      </c>
      <c r="AB272" s="32">
        <f>DCOUNTA(AB50:AB67,1,AB289:AB292)</f>
        <v>0</v>
      </c>
      <c r="AD272" s="32">
        <f>DCOUNTA(AD50:AD67,1,AD289:AD292)</f>
        <v>12</v>
      </c>
      <c r="AF272" s="32">
        <f>DCOUNTA(AF50:AF67,1,AF289:AF292)</f>
        <v>12</v>
      </c>
      <c r="AH272" s="32">
        <f>DCOUNTA(AH50:AH67,1,AH289:AH292)</f>
        <v>10</v>
      </c>
      <c r="AJ272" s="32">
        <f>DCOUNTA(AJ50:AJ67,1,AJ289:AJ292)</f>
        <v>10</v>
      </c>
      <c r="AL272" s="111">
        <f>DCOUNTA(AL50:AL67,1,AL289:AL292)</f>
        <v>11</v>
      </c>
      <c r="AN272" s="493">
        <f>DCOUNTA(AN50:AN67,1,AN289:AN292)</f>
        <v>10</v>
      </c>
      <c r="AP272" s="111">
        <f>DCOUNTA(AP50:AP67,1,AP289:AP292)</f>
        <v>10</v>
      </c>
      <c r="AR272" s="493">
        <f>DCOUNTA(AR50:AR67,1,AR289:AR292)</f>
        <v>5</v>
      </c>
      <c r="AT272" s="493">
        <f>DCOUNTA(AT50:AT67,1,AT289:AT292)</f>
        <v>9</v>
      </c>
      <c r="AV272" s="111">
        <f>DCOUNTA(AV50:AV67,1,AV289:AV292)</f>
        <v>12</v>
      </c>
      <c r="AX272" s="111">
        <f>DCOUNTA(AX50:AX67,1,AX289:AX292)</f>
        <v>15</v>
      </c>
      <c r="AZ272" s="111">
        <f>DCOUNTA(AZ50:AZ67,1,AZ289:AZ292)</f>
        <v>10</v>
      </c>
      <c r="BB272" s="111">
        <f>DCOUNTA(BB50:BB67,1,BB289:BB292)</f>
        <v>8</v>
      </c>
      <c r="BD272" s="111">
        <f>DCOUNTA(BD50:BD67,1,BD289:BD292)</f>
        <v>12</v>
      </c>
      <c r="BF272" s="111">
        <f>DCOUNTA(BF50:BF67,1,BF289:BF292)</f>
        <v>14</v>
      </c>
      <c r="BH272" s="111">
        <f>DCOUNTA(BH50:BH67,1,BH289:BH292)</f>
        <v>0</v>
      </c>
      <c r="BJ272" s="111">
        <f>DCOUNTA(BJ50:BJ67,1,BJ289:BJ292)</f>
        <v>6</v>
      </c>
      <c r="BL272" s="111">
        <f>DCOUNTA(BL50:BL67,1,BL289:BL292)</f>
        <v>12</v>
      </c>
      <c r="BN272" s="493">
        <f>DCOUNTA(BN50:BN67,1,BN289:BN292)</f>
        <v>16</v>
      </c>
      <c r="BP272" s="111">
        <f>DCOUNTA(BP50:BP67,1,BP289:BP292)</f>
        <v>5</v>
      </c>
      <c r="BR272" s="111">
        <f>DCOUNTA(BR50:BR67,1,BR289:BR292)</f>
        <v>12</v>
      </c>
      <c r="BT272" s="111">
        <f>DCOUNTA(BT50:BT67,1,BT289:BT292)</f>
        <v>4</v>
      </c>
      <c r="BV272" s="111">
        <f>DCOUNTA(BV50:BV67,1,BV289:BV292)</f>
        <v>8</v>
      </c>
      <c r="BX272" s="493">
        <f>DCOUNTA(BX50:BX67,1,BX289:BX292)</f>
        <v>9</v>
      </c>
      <c r="BZ272" s="111">
        <f>DCOUNTA(BZ50:BZ67,1,BZ289:BZ292)</f>
        <v>0</v>
      </c>
      <c r="CB272" s="111">
        <f>DCOUNTA(CB50:CB67,1,CB289:CB292)</f>
        <v>9</v>
      </c>
      <c r="CD272" s="525">
        <f>DCOUNTA(CD50:CD67,1,CD289:CD292)</f>
        <v>11</v>
      </c>
      <c r="CF272" s="111">
        <f>DCOUNTA(CF50:CF67,1,CF289:CF292)</f>
        <v>4</v>
      </c>
      <c r="CH272" s="111">
        <f>DCOUNTA(CH50:CH67,1,CH289:CH292)</f>
        <v>14</v>
      </c>
      <c r="CJ272" s="111">
        <f>DCOUNTA(CJ50:CJ67,1,CJ289:CJ292)</f>
        <v>11</v>
      </c>
      <c r="CL272" s="111">
        <f>DCOUNTA(CL50:CL67,1,CL289:CL292)</f>
        <v>12</v>
      </c>
      <c r="CN272" s="111">
        <f>DCOUNTA(CN50:CN67,1,CN289:CN292)</f>
        <v>7</v>
      </c>
      <c r="CP272" s="111">
        <f>DCOUNTA(CP50:CP67,1,CP289:CP292)</f>
        <v>9</v>
      </c>
      <c r="CR272" s="111">
        <f>DCOUNTA(CR50:CR67,1,CR289:CR292)</f>
        <v>1</v>
      </c>
      <c r="CT272" s="111">
        <f>DCOUNTA(CT50:CT67,1,CT289:CT292)</f>
        <v>16</v>
      </c>
      <c r="CV272" s="111">
        <f>DCOUNTA(CV50:CV67,1,CV289:CV292)</f>
        <v>8</v>
      </c>
      <c r="CX272" s="111">
        <f>DCOUNTA(CX50:CX67,1,CX289:CX292)</f>
        <v>11</v>
      </c>
      <c r="CZ272" s="111">
        <f>DCOUNTA(CZ50:CZ67,1,CZ289:CZ292)</f>
        <v>10</v>
      </c>
      <c r="DA272" s="161"/>
    </row>
    <row r="273" spans="2:105" x14ac:dyDescent="0.25">
      <c r="B273" s="16">
        <f>COUNT(B31:B36,B45:B48)</f>
        <v>9</v>
      </c>
      <c r="C273" s="18" t="s">
        <v>212</v>
      </c>
      <c r="D273" s="32">
        <f>DCOUNT(D31:D36,1,D289:D292)+COUNT(D45:D48)</f>
        <v>0</v>
      </c>
      <c r="F273" s="32">
        <f>DCOUNTA(F31:F36,1,F289:F292)+COUNT(F45:F48)</f>
        <v>0</v>
      </c>
      <c r="H273" s="32">
        <f>DCOUNTA(H31:H36,1,H289:H292)+COUNT(H45:H48)</f>
        <v>1</v>
      </c>
      <c r="I273" s="113"/>
      <c r="J273" s="515">
        <f>DCOUNTA(J31:J36,1,J289:J292)+COUNT(J45:J48)+1</f>
        <v>5</v>
      </c>
      <c r="L273" s="32">
        <f>DCOUNTA(L31:L36,1,L289:L292)+COUNT(L45:L48)</f>
        <v>0</v>
      </c>
      <c r="N273" s="525">
        <f>DCOUNTA(N31:N36,1,N289:N292)+COUNT(N45:N48)</f>
        <v>0</v>
      </c>
      <c r="P273" s="32">
        <f>DCOUNTA(P31:P36,1,P289:P292)+COUNT(P45:P48)</f>
        <v>2</v>
      </c>
      <c r="R273" s="32">
        <f>DCOUNTA(R31:R36,1,R289:R292)+COUNT(R45:R48)</f>
        <v>4</v>
      </c>
      <c r="T273" s="32">
        <f>DCOUNTA(T31:T36,1,T289:T292)+COUNT(T45:T48)</f>
        <v>2</v>
      </c>
      <c r="U273" s="178"/>
      <c r="V273" s="32">
        <f>DCOUNTA(V31:V36,1,V289:V292)+COUNT(V45:V48)</f>
        <v>0</v>
      </c>
      <c r="X273" s="32">
        <f>DCOUNTA(X31:X36,1,X289:X292)+COUNT(X45:X48)</f>
        <v>3</v>
      </c>
      <c r="Z273" s="32">
        <f>DCOUNTA(Z31:Z36,1,Z289:Z292)+COUNT(Z45:Z48)</f>
        <v>7</v>
      </c>
      <c r="AB273" s="32">
        <f>DCOUNTA(AB31:AB36,1,AB289:AB292)+COUNT(AB45:AB48)</f>
        <v>0</v>
      </c>
      <c r="AD273" s="32">
        <f>DCOUNTA(AD31:AD36,1,AD289:AD292)+COUNT(AD45:AD48)</f>
        <v>0</v>
      </c>
      <c r="AF273" s="32">
        <f>DCOUNTA(AF31:AF36,1,AF289:AF292)+COUNT(AF45:AF48)</f>
        <v>0</v>
      </c>
      <c r="AH273" s="32">
        <f>DCOUNTA(AH31:AH36,1,AH289:AH292)+COUNT(AH45:AH48)</f>
        <v>1</v>
      </c>
      <c r="AJ273" s="32">
        <f>DCOUNTA(AJ31:AJ36,1,AJ289:AJ292)+COUNT(AJ45:AJ48)</f>
        <v>2</v>
      </c>
      <c r="AL273" s="111">
        <f>DCOUNTA(AL31:AL36,1,AL289:AL292)+COUNT(AL45:AL48)</f>
        <v>0</v>
      </c>
      <c r="AN273" s="493">
        <f>DCOUNTA(AN31:AN36,1,AN289:AN292)+COUNT(AN45:AN48)</f>
        <v>0</v>
      </c>
      <c r="AP273" s="111">
        <f>DCOUNTA(AP31:AP36,1,AP289:AP292)+COUNT(AP45:AP48)</f>
        <v>0</v>
      </c>
      <c r="AR273" s="493">
        <f>DCOUNTA(AR31:AR36,1,AR289:AR292)+COUNT(AR45:AR48)</f>
        <v>1</v>
      </c>
      <c r="AT273" s="493">
        <f>DCOUNTA(AT31:AT36,1,AT289:AT292)+COUNT(AT45:AT48)</f>
        <v>0</v>
      </c>
      <c r="AV273" s="111">
        <f>DCOUNTA(AV31:AV36,1,AV289:AV292)+COUNT(AV45:AV48)</f>
        <v>0</v>
      </c>
      <c r="AX273" s="111">
        <f>DCOUNTA(AX31:AX36,1,AX289:AX292)+COUNT(AX45:AX48)</f>
        <v>0</v>
      </c>
      <c r="AZ273" s="111">
        <f>DCOUNTA(AZ31:AZ36,1,AZ289:AZ292)+COUNT(AZ45:AZ48)</f>
        <v>1</v>
      </c>
      <c r="BB273" s="111">
        <f>DCOUNTA(BB31:BB36,1,BB289:BB292)+COUNT(BB45:BB48)</f>
        <v>1</v>
      </c>
      <c r="BD273" s="111">
        <f>DCOUNTA(BD31:BD36,1,BD289:BD292)+COUNT(BD45:BD48)</f>
        <v>0</v>
      </c>
      <c r="BF273" s="111">
        <f>DCOUNTA(BF31:BF36,1,BF289:BF292)+COUNT(BF45:BF48)</f>
        <v>0</v>
      </c>
      <c r="BH273" s="111">
        <f>DCOUNTA(BH31:BH36,1,BH289:BH292)+COUNT(BH45:BH48)</f>
        <v>3</v>
      </c>
      <c r="BJ273" s="111">
        <f>DCOUNTA(BJ31:BJ36,1,BJ289:BJ292)+COUNT(BJ45:BJ48)</f>
        <v>0</v>
      </c>
      <c r="BL273" s="111">
        <f>DCOUNTA(BL31:BL36,1,BL289:BL292)+COUNT(BL45:BL48)</f>
        <v>1</v>
      </c>
      <c r="BN273" s="493">
        <f>DCOUNTA(BN31:BN36,1,BN289:BN292)+COUNT(BN45:BN48)</f>
        <v>8</v>
      </c>
      <c r="BP273" s="111">
        <f>DCOUNTA(BP31:BP36,1,BP289:BP292)+COUNT(BP45:BP48)</f>
        <v>3</v>
      </c>
      <c r="BR273" s="111">
        <f>DCOUNTA(BR31:BR36,1,BR289:BR292)+COUNT(BR45:BR48)</f>
        <v>0</v>
      </c>
      <c r="BT273" s="111">
        <f>DCOUNTA(BT31:BT36,1,BT289:BT292)+COUNT(BT45:BT48)</f>
        <v>0</v>
      </c>
      <c r="BV273" s="111">
        <f>DCOUNTA(BV31:BV36,1,BV289:BV292)+COUNT(BV45:BV48)</f>
        <v>2</v>
      </c>
      <c r="BX273" s="493">
        <f>DCOUNTA(BX31:BX36,1,BX289:BX292)+COUNT(BX45:BX48)</f>
        <v>1</v>
      </c>
      <c r="BZ273" s="111">
        <f>DCOUNTA(BZ31:BZ36,1,BZ289:BZ292)+COUNT(BZ45:BZ48)</f>
        <v>0</v>
      </c>
      <c r="CB273" s="111">
        <f>DCOUNTA(CB31:CB36,1,CB289:CB292)+COUNT(CB45:CB48)</f>
        <v>1</v>
      </c>
      <c r="CD273" s="525">
        <f>DCOUNTA(CD31:CD36,1,CD289:CD292)+COUNT(CD45:CD48)</f>
        <v>2</v>
      </c>
      <c r="CF273" s="111">
        <f>DCOUNTA(CF31:CF36,1,CF289:CF292)+COUNT(CF45:CF48)</f>
        <v>0</v>
      </c>
      <c r="CH273" s="111">
        <f>DCOUNTA(CH31:CH36,1,CH289:CH292)+COUNT(CH45:CH48)</f>
        <v>5</v>
      </c>
      <c r="CJ273" s="111">
        <f>DCOUNTA(CJ31:CJ36,1,CJ289:CJ292)+COUNT(CJ45:CJ48)</f>
        <v>1</v>
      </c>
      <c r="CL273" s="111">
        <f>DCOUNTA(CL31:CL36,1,CL289:CL292)+COUNT(CL45:CL48)</f>
        <v>1</v>
      </c>
      <c r="CN273" s="111">
        <f>DCOUNTA(CN31:CN36,1,CN289:CN292)+COUNT(CN45:CN48)</f>
        <v>2</v>
      </c>
      <c r="CP273" s="111">
        <f>DCOUNTA(CP31:CP36,1,CP289:CP292)+COUNT(CP45:CP48)</f>
        <v>0</v>
      </c>
      <c r="CR273" s="111">
        <f>DCOUNTA(CR31:CR36,1,CR289:CR292)+COUNT(CR45:CR48)</f>
        <v>0</v>
      </c>
      <c r="CT273" s="111">
        <f>DCOUNTA(CT31:CT36,1,CT289:CT292)+COUNT(CT45:CT48)</f>
        <v>7</v>
      </c>
      <c r="CV273" s="111">
        <f>DCOUNTA(CV31:CV36,1,CV289:CV292)+COUNT(CV45:CV48)</f>
        <v>4</v>
      </c>
      <c r="CX273" s="111">
        <f>DCOUNTA(CX31:CX36,1,CX289:CX292)+COUNT(CX45:CX48)</f>
        <v>2</v>
      </c>
      <c r="CZ273" s="111">
        <f>DCOUNTA(CZ31:CZ36,1,CZ289:CZ292)+COUNT(CZ45:CZ48)</f>
        <v>3</v>
      </c>
      <c r="DA273" s="161"/>
    </row>
    <row r="274" spans="2:105" x14ac:dyDescent="0.25">
      <c r="B274" s="16">
        <f>COUNT(B38:B44)</f>
        <v>6</v>
      </c>
      <c r="C274" s="18" t="s">
        <v>213</v>
      </c>
      <c r="D274" s="32">
        <f>DCOUNT(D38:D44,1,D289:D292)</f>
        <v>0</v>
      </c>
      <c r="F274" s="32">
        <f>DCOUNTA(F38:F44,1,F289:F292)</f>
        <v>0</v>
      </c>
      <c r="H274" s="32">
        <f>DCOUNTA(H38:H44,1,H289:H292)</f>
        <v>2</v>
      </c>
      <c r="I274" s="113"/>
      <c r="J274" s="493">
        <f>DCOUNTA(J38:J44,1,J289:J292)</f>
        <v>6</v>
      </c>
      <c r="L274" s="32">
        <f>DCOUNTA(L38:L44,1,L289:L292)</f>
        <v>0</v>
      </c>
      <c r="N274" s="525">
        <f>DCOUNTA(N38:N44,1,N289:N292)</f>
        <v>0</v>
      </c>
      <c r="P274" s="32">
        <f>DCOUNTA(P38:P44,1,P289:P292)</f>
        <v>3</v>
      </c>
      <c r="R274" s="32">
        <f>DCOUNTA(R38:R44,1,R289:R292)</f>
        <v>6</v>
      </c>
      <c r="T274" s="32">
        <f>DCOUNTA(T38:T44,1,T289:T292)</f>
        <v>2</v>
      </c>
      <c r="U274" s="178"/>
      <c r="V274" s="32">
        <f>DCOUNTA(V38:V44,1,V289:V292)</f>
        <v>6</v>
      </c>
      <c r="X274" s="32">
        <f>DCOUNTA(X38:X44,1,X289:X292)</f>
        <v>0</v>
      </c>
      <c r="Z274" s="32">
        <f>DCOUNTA(Z38:Z44,1,Z289:Z292)</f>
        <v>6</v>
      </c>
      <c r="AB274" s="32">
        <f>DCOUNTA(AB38:AB44,1,AB289:AB292)</f>
        <v>0</v>
      </c>
      <c r="AD274" s="32">
        <f>DCOUNTA(AD38:AD44,1,AD289:AD292)</f>
        <v>0</v>
      </c>
      <c r="AF274" s="32">
        <f>DCOUNTA(AF38:AF44,1,AF289:AF292)</f>
        <v>1</v>
      </c>
      <c r="AH274" s="32">
        <f>DCOUNTA(AH38:AH44,1,AH289:AH292)</f>
        <v>3</v>
      </c>
      <c r="AJ274" s="32">
        <f>DCOUNTA(AJ38:AJ44,1,AJ289:AJ292)</f>
        <v>0</v>
      </c>
      <c r="AL274" s="111">
        <f>DCOUNTA(AL38:AL44,1,AL289:AL292)</f>
        <v>0</v>
      </c>
      <c r="AN274" s="493">
        <f>DCOUNTA(AN38:AN44,1,AN289:AN292)</f>
        <v>2</v>
      </c>
      <c r="AP274" s="111">
        <f>DCOUNTA(AP38:AP44,1,AP289:AP292)</f>
        <v>0</v>
      </c>
      <c r="AR274" s="493">
        <f>DCOUNTA(AR38:AR44,1,AR289:AR292)</f>
        <v>0</v>
      </c>
      <c r="AT274" s="493">
        <f>DCOUNTA(AT38:AT44,1,AT289:AT292)</f>
        <v>0</v>
      </c>
      <c r="AV274" s="111">
        <f>DCOUNTA(AV38:AV44,1,AV289:AV292)</f>
        <v>0</v>
      </c>
      <c r="AX274" s="111">
        <f>DCOUNTA(AX38:AX44,1,AX289:AX292)</f>
        <v>0</v>
      </c>
      <c r="AZ274" s="111">
        <f>DCOUNTA(AZ38:AZ44,1,AZ289:AZ292)</f>
        <v>5</v>
      </c>
      <c r="BB274" s="111">
        <f>DCOUNTA(BB38:BB44,1,BB289:BB292)</f>
        <v>0</v>
      </c>
      <c r="BD274" s="111">
        <f>DCOUNTA(BD38:BD44,1,BD289:BD292)</f>
        <v>0</v>
      </c>
      <c r="BF274" s="111">
        <f>DCOUNTA(BF38:BF44,1,BF289:BF292)</f>
        <v>0</v>
      </c>
      <c r="BH274" s="111">
        <f>DCOUNTA(BH38:BH44,1,BH289:BH292)</f>
        <v>0</v>
      </c>
      <c r="BJ274" s="111">
        <f>DCOUNTA(BJ38:BJ44,1,BJ289:BJ292)</f>
        <v>0</v>
      </c>
      <c r="BL274" s="111">
        <f>DCOUNTA(BL38:BL44,1,BL289:BL292)</f>
        <v>6</v>
      </c>
      <c r="BN274" s="493">
        <f>DCOUNTA(BN38:BN44,1,BN289:BN292)</f>
        <v>6</v>
      </c>
      <c r="BP274" s="111">
        <f>DCOUNTA(BP38:BP44,1,BP289:BP292)</f>
        <v>4</v>
      </c>
      <c r="BR274" s="111">
        <f>DCOUNTA(BR38:BR44,1,BR289:BR292)</f>
        <v>0</v>
      </c>
      <c r="BT274" s="111">
        <f>DCOUNTA(BT38:BT44,1,BT289:BT292)</f>
        <v>0</v>
      </c>
      <c r="BV274" s="111">
        <f>DCOUNTA(BV38:BV44,1,BV289:BV292)</f>
        <v>5</v>
      </c>
      <c r="BX274" s="493">
        <f>DCOUNTA(BX38:BX44,1,BX289:BX292)</f>
        <v>1</v>
      </c>
      <c r="BZ274" s="111">
        <f>DCOUNTA(BZ38:BZ44,1,BZ289:BZ292)</f>
        <v>0</v>
      </c>
      <c r="CB274" s="111">
        <f>DCOUNTA(CB38:CB44,1,CB289:CB292)</f>
        <v>0</v>
      </c>
      <c r="CD274" s="525">
        <f>DCOUNTA(CD38:CD44,1,CD289:CD292)</f>
        <v>0</v>
      </c>
      <c r="CF274" s="111">
        <f>DCOUNTA(CF38:CF44,1,CF289:CF292)</f>
        <v>0</v>
      </c>
      <c r="CH274" s="111">
        <f>DCOUNTA(CH38:CH44,1,CH289:CH292)</f>
        <v>5</v>
      </c>
      <c r="CJ274" s="111">
        <f>DCOUNTA(CJ38:CJ44,1,CJ289:CJ292)</f>
        <v>1</v>
      </c>
      <c r="CL274" s="111">
        <f>DCOUNTA(CL38:CL44,1,CL289:CL292)</f>
        <v>2</v>
      </c>
      <c r="CN274" s="111">
        <f>DCOUNTA(CN38:CN44,1,CN289:CN292)</f>
        <v>0</v>
      </c>
      <c r="CP274" s="111">
        <f>DCOUNTA(CP38:CP44,1,CP289:CP292)</f>
        <v>0</v>
      </c>
      <c r="CR274" s="111">
        <f>DCOUNTA(CR38:CR44,1,CR289:CR292)</f>
        <v>0</v>
      </c>
      <c r="CT274" s="111">
        <f>DCOUNTA(CT38:CT44,1,CT289:CT292)</f>
        <v>6</v>
      </c>
      <c r="CV274" s="111">
        <f>DCOUNTA(CV38:CV44,1,CV289:CV292)</f>
        <v>6</v>
      </c>
      <c r="CX274" s="111">
        <f>DCOUNTA(CX38:CX44,1,CX289:CX292)</f>
        <v>1</v>
      </c>
      <c r="CZ274" s="111">
        <f>DCOUNTA(CZ38:CZ44,1,CZ289:CZ292)</f>
        <v>1</v>
      </c>
      <c r="DA274" s="161"/>
    </row>
    <row r="275" spans="2:105" x14ac:dyDescent="0.25">
      <c r="B275" s="16">
        <f>COUNT(B69:B77)</f>
        <v>8</v>
      </c>
      <c r="C275" s="18" t="s">
        <v>214</v>
      </c>
      <c r="D275" s="32">
        <f>DCOUNT(D69:D77,1,D289:D292)</f>
        <v>0</v>
      </c>
      <c r="F275" s="32">
        <f>DCOUNTA(F69:F77,1,F289:F292)</f>
        <v>0</v>
      </c>
      <c r="H275" s="32">
        <f>DCOUNTA(H69:H77,1,H289:H292)</f>
        <v>0</v>
      </c>
      <c r="I275" s="113"/>
      <c r="J275" s="493">
        <f>DCOUNTA(J69:J77,1,J289:J292)</f>
        <v>0</v>
      </c>
      <c r="L275" s="32">
        <f>DCOUNTA(L69:L77,1,L289:L292)</f>
        <v>0</v>
      </c>
      <c r="N275" s="525">
        <f>DCOUNTA(N69:N77,1,N289:N292)</f>
        <v>0</v>
      </c>
      <c r="P275" s="32">
        <f>DCOUNTA(P69:P77,1,P289:P292)</f>
        <v>0</v>
      </c>
      <c r="R275" s="32">
        <f>DCOUNTA(R69:R77,1,R289:R292)</f>
        <v>5</v>
      </c>
      <c r="T275" s="32">
        <f>DCOUNTA(T69:T77,1,T289:T292)</f>
        <v>1</v>
      </c>
      <c r="U275" s="178"/>
      <c r="V275" s="32">
        <f>DCOUNTA(V69:V77,1,V289:V292)</f>
        <v>0</v>
      </c>
      <c r="X275" s="32">
        <f>DCOUNTA(X69:X77,1,X289:X292)</f>
        <v>0</v>
      </c>
      <c r="Z275" s="32">
        <f>DCOUNTA(Z69:Z77,1,Z289:Z292)</f>
        <v>7</v>
      </c>
      <c r="AB275" s="32">
        <f>DCOUNTA(AB69:AB77,1,AB289:AB292)</f>
        <v>0</v>
      </c>
      <c r="AD275" s="32">
        <f>DCOUNTA(AD69:AD77,1,AD289:AD292)</f>
        <v>0</v>
      </c>
      <c r="AF275" s="32">
        <f>DCOUNTA(AF69:AF77,1,AF289:AF292)</f>
        <v>0</v>
      </c>
      <c r="AH275" s="32">
        <f>DCOUNTA(AH69:AH77,1,AH289:AH292)</f>
        <v>2</v>
      </c>
      <c r="AJ275" s="32">
        <f>DCOUNTA(AJ69:AJ77,1,AJ289:AJ292)</f>
        <v>0</v>
      </c>
      <c r="AL275" s="111">
        <f>DCOUNTA(AL69:AL77,1,AL289:AL292)</f>
        <v>0</v>
      </c>
      <c r="AN275" s="493">
        <f>DCOUNTA(AN69:AN77,1,AN289:AN292)</f>
        <v>0</v>
      </c>
      <c r="AP275" s="111">
        <f>DCOUNTA(AP69:AP77,1,AP289:AP292)</f>
        <v>0</v>
      </c>
      <c r="AR275" s="493">
        <f>DCOUNTA(AR69:AR77,1,AR289:AR292)</f>
        <v>0</v>
      </c>
      <c r="AT275" s="493">
        <f>DCOUNTA(AT69:AT77,1,AT289:AT292)</f>
        <v>0</v>
      </c>
      <c r="AV275" s="111">
        <f>DCOUNTA(AV69:AV77,1,AV289:AV292)</f>
        <v>0</v>
      </c>
      <c r="AX275" s="111">
        <f>DCOUNTA(AX69:AX77,1,AX289:AX292)</f>
        <v>0</v>
      </c>
      <c r="AZ275" s="111">
        <f>DCOUNTA(AZ69:AZ77,1,AZ289:AZ292)</f>
        <v>0</v>
      </c>
      <c r="BB275" s="111">
        <f>DCOUNTA(BB69:BB77,1,BB289:BB292)</f>
        <v>0</v>
      </c>
      <c r="BD275" s="111">
        <f>DCOUNTA(BD69:BD77,1,BD289:BD292)</f>
        <v>1</v>
      </c>
      <c r="BF275" s="111">
        <f>DCOUNTA(BF69:BF77,1,BF289:BF292)</f>
        <v>0</v>
      </c>
      <c r="BH275" s="111">
        <f>DCOUNTA(BH69:BH77,1,BH289:BH292)</f>
        <v>0</v>
      </c>
      <c r="BJ275" s="111">
        <f>DCOUNTA(BJ69:BJ77,1,BJ289:BJ292)</f>
        <v>0</v>
      </c>
      <c r="BL275" s="111">
        <f>DCOUNTA(BL69:BL77,1,BL289:BL292)</f>
        <v>2</v>
      </c>
      <c r="BN275" s="493">
        <f>DCOUNTA(BN69:BN77,1,BN289:BN292)</f>
        <v>6</v>
      </c>
      <c r="BP275" s="111">
        <f>DCOUNTA(BP69:BP77,1,BP289:BP292)</f>
        <v>2</v>
      </c>
      <c r="BR275" s="111">
        <f>DCOUNTA(BR69:BR77,1,BR289:BR292)</f>
        <v>0</v>
      </c>
      <c r="BT275" s="111">
        <f>DCOUNTA(BT69:BT77,1,BT289:BT292)</f>
        <v>0</v>
      </c>
      <c r="BV275" s="111">
        <f>DCOUNTA(BV69:BV77,1,BV289:BV292)</f>
        <v>0</v>
      </c>
      <c r="BX275" s="493">
        <f>DCOUNTA(BX69:BX77,1,BX289:BX292)</f>
        <v>0</v>
      </c>
      <c r="BZ275" s="111">
        <f>DCOUNTA(BZ69:BZ77,1,BZ289:BZ292)</f>
        <v>0</v>
      </c>
      <c r="CB275" s="111">
        <f>DCOUNTA(CB69:CB77,1,CB289:CB292)</f>
        <v>0</v>
      </c>
      <c r="CD275" s="525">
        <f>DCOUNTA(CD69:CD77,1,CD289:CD292)</f>
        <v>0</v>
      </c>
      <c r="CF275" s="111">
        <f>DCOUNTA(CF69:CF77,1,CF289:CF292)</f>
        <v>0</v>
      </c>
      <c r="CH275" s="111">
        <f>DCOUNTA(CH69:CH77,1,CH289:CH292)</f>
        <v>7</v>
      </c>
      <c r="CJ275" s="111">
        <f>DCOUNTA(CJ69:CJ77,1,CJ289:CJ292)</f>
        <v>0</v>
      </c>
      <c r="CL275" s="111">
        <f>DCOUNTA(CL69:CL77,1,CL289:CL292)</f>
        <v>2</v>
      </c>
      <c r="CN275" s="111">
        <f>DCOUNTA(CN69:CN77,1,CN289:CN292)</f>
        <v>0</v>
      </c>
      <c r="CP275" s="111">
        <f>DCOUNTA(CP69:CP77,1,CP289:CP292)</f>
        <v>0</v>
      </c>
      <c r="CR275" s="111">
        <f>DCOUNTA(CR69:CR77,1,CR289:CR292)</f>
        <v>0</v>
      </c>
      <c r="CT275" s="111">
        <f>DCOUNTA(CT69:CT77,1,CT289:CT292)</f>
        <v>8</v>
      </c>
      <c r="CV275" s="111">
        <f>DCOUNTA(CV69:CV77,1,CV289:CV292)</f>
        <v>3</v>
      </c>
      <c r="CX275" s="111">
        <f>DCOUNTA(CX69:CX77,1,CX289:CX292)</f>
        <v>0</v>
      </c>
      <c r="CZ275" s="111">
        <f>DCOUNTA(CZ69:CZ77,1,CZ289:CZ292)</f>
        <v>0</v>
      </c>
      <c r="DA275" s="161"/>
    </row>
    <row r="276" spans="2:105" x14ac:dyDescent="0.25">
      <c r="B276" s="16">
        <f>COUNT(B80:B101)</f>
        <v>20</v>
      </c>
      <c r="C276" s="18" t="s">
        <v>215</v>
      </c>
      <c r="D276" s="32">
        <f>DCOUNT(D80:D101,1,D289:D292)</f>
        <v>1</v>
      </c>
      <c r="F276" s="32">
        <f>DCOUNTA(F80:F101,1,F289:F292)</f>
        <v>0</v>
      </c>
      <c r="H276" s="32">
        <f>DCOUNTA(H80:H101,1,H289:H292)</f>
        <v>7</v>
      </c>
      <c r="I276" s="113"/>
      <c r="J276" s="493">
        <f>DCOUNTA(J80:J101,1,J289:J292)</f>
        <v>2</v>
      </c>
      <c r="L276" s="32">
        <f>DCOUNTA(L80:L101,1,L289:L292)</f>
        <v>2</v>
      </c>
      <c r="N276" s="525">
        <f>DCOUNTA(N80:N101,1,N289:N292)</f>
        <v>1</v>
      </c>
      <c r="P276" s="32">
        <f>DCOUNTA(P80:P101,1,P289:P292)</f>
        <v>9</v>
      </c>
      <c r="R276" s="32">
        <f>DCOUNTA(R80:R101,1,R289:R292)</f>
        <v>20</v>
      </c>
      <c r="T276" s="32">
        <f>DCOUNTA(T80:T101,1,T289:T292)</f>
        <v>9</v>
      </c>
      <c r="U276" s="178"/>
      <c r="V276" s="32">
        <f>DCOUNTA(V80:V101,1,V289:V292)</f>
        <v>4</v>
      </c>
      <c r="X276" s="32">
        <f>DCOUNTA(X80:X101,1,X289:X292)</f>
        <v>4</v>
      </c>
      <c r="Z276" s="32">
        <f>DCOUNTA(Z80:Z101,1,Z289:Z292)</f>
        <v>20</v>
      </c>
      <c r="AB276" s="32">
        <f>DCOUNTA(AB80:AB101,1,AB289:AB292)</f>
        <v>3</v>
      </c>
      <c r="AD276" s="32">
        <f>DCOUNTA(AD80:AD101,1,AD289:AD292)</f>
        <v>2</v>
      </c>
      <c r="AF276" s="32">
        <f>DCOUNTA(AF80:AF101,1,AF289:AF292)</f>
        <v>4</v>
      </c>
      <c r="AH276" s="32">
        <f>DCOUNTA(AH80:AH101,1,AH289:AH292)</f>
        <v>15</v>
      </c>
      <c r="AJ276" s="32">
        <f>DCOUNTA(AJ80:AJ101,1,AJ289:AJ292)</f>
        <v>10</v>
      </c>
      <c r="AL276" s="111">
        <f>DCOUNTA(AL80:AL101,1,AL289:AL292)</f>
        <v>2</v>
      </c>
      <c r="AN276" s="493">
        <f>DCOUNTA(AN80:AN101,1,AN289:AN292)</f>
        <v>8</v>
      </c>
      <c r="AP276" s="111">
        <f>DCOUNTA(AP80:AP101,1,AP289:AP292)</f>
        <v>1</v>
      </c>
      <c r="AR276" s="493">
        <f>DCOUNTA(AR80:AR101,1,AR289:AR292)</f>
        <v>3</v>
      </c>
      <c r="AT276" s="493">
        <f>DCOUNTA(AT80:AT101,1,AT289:AT292)</f>
        <v>1</v>
      </c>
      <c r="AV276" s="111">
        <f>DCOUNTA(AV80:AV101,1,AV289:AV292)</f>
        <v>2</v>
      </c>
      <c r="AX276" s="111">
        <f>DCOUNTA(AX80:AX101,1,AX289:AX292)</f>
        <v>8</v>
      </c>
      <c r="AZ276" s="111">
        <f>DCOUNTA(AZ80:AZ101,1,AZ289:AZ292)</f>
        <v>5</v>
      </c>
      <c r="BB276" s="111">
        <f>DCOUNTA(BB80:BB101,1,BB289:BB292)</f>
        <v>1</v>
      </c>
      <c r="BD276" s="111">
        <f>DCOUNTA(BD80:BD101,1,BD289:BD292)</f>
        <v>0</v>
      </c>
      <c r="BF276" s="111">
        <f>DCOUNTA(BF80:BF101,1,BF289:BF292)</f>
        <v>10</v>
      </c>
      <c r="BH276" s="111">
        <f>DCOUNTA(BH80:BH101,1,BH289:BH292)</f>
        <v>1</v>
      </c>
      <c r="BJ276" s="111">
        <f>DCOUNTA(BJ80:BJ101,1,BJ289:BJ292)</f>
        <v>1</v>
      </c>
      <c r="BL276" s="111">
        <f>DCOUNTA(BL80:BL101,1,BL289:BL292)</f>
        <v>6</v>
      </c>
      <c r="BN276" s="493">
        <f>DCOUNTA(BN80:BN101,1,BN289:BN292)</f>
        <v>20</v>
      </c>
      <c r="BP276" s="111">
        <f>DCOUNTA(BP80:BP101,1,BP289:BP292)</f>
        <v>5</v>
      </c>
      <c r="BR276" s="111">
        <f>DCOUNTA(BR80:BR101,1,BR289:BR292)</f>
        <v>7</v>
      </c>
      <c r="BT276" s="111">
        <f>DCOUNTA(BT80:BT101,1,BT289:BT292)</f>
        <v>1</v>
      </c>
      <c r="BV276" s="111">
        <f>DCOUNTA(BV80:BV101,1,BV289:BV292)</f>
        <v>11</v>
      </c>
      <c r="BX276" s="493">
        <f>DCOUNTA(BX80:BX101,1,BX289:BX292)</f>
        <v>3</v>
      </c>
      <c r="BZ276" s="111">
        <f>DCOUNTA(BZ80:BZ101,1,BZ289:BZ292)</f>
        <v>0</v>
      </c>
      <c r="CB276" s="111">
        <f>DCOUNTA(CB80:CB101,1,CB289:CB292)</f>
        <v>5</v>
      </c>
      <c r="CD276" s="525">
        <f>DCOUNTA(CD80:CD101,1,CD289:CD292)</f>
        <v>1</v>
      </c>
      <c r="CF276" s="111">
        <f>DCOUNTA(CF80:CF101,1,CF289:CF292)</f>
        <v>6</v>
      </c>
      <c r="CH276" s="111">
        <f>DCOUNTA(CH80:CH101,1,CH289:CH292)</f>
        <v>19</v>
      </c>
      <c r="CJ276" s="111">
        <f>DCOUNTA(CJ80:CJ101,1,CJ289:CJ292)</f>
        <v>10</v>
      </c>
      <c r="CL276" s="111">
        <f>DCOUNTA(CL80:CL101,1,CL289:CL292)</f>
        <v>10</v>
      </c>
      <c r="CN276" s="111">
        <f>DCOUNTA(CN80:CN101,1,CN289:CN292)</f>
        <v>8</v>
      </c>
      <c r="CP276" s="111">
        <f>DCOUNTA(CP80:CP101,1,CP289:CP292)</f>
        <v>2</v>
      </c>
      <c r="CR276" s="111">
        <f>DCOUNTA(CR80:CR101,1,CR289:CR292)</f>
        <v>3</v>
      </c>
      <c r="CT276" s="111">
        <f>DCOUNTA(CT80:CT101,1,CT289:CT292)</f>
        <v>20</v>
      </c>
      <c r="CV276" s="111">
        <f>DCOUNTA(CV80:CV101,1,CV289:CV292)</f>
        <v>18</v>
      </c>
      <c r="CX276" s="111">
        <f>DCOUNTA(CX80:CX101,1,CX289:CX292)</f>
        <v>10</v>
      </c>
      <c r="CZ276" s="111">
        <f>DCOUNTA(CZ80:CZ101,1,CZ289:CZ292)</f>
        <v>7</v>
      </c>
      <c r="DA276" s="161"/>
    </row>
    <row r="277" spans="2:105" x14ac:dyDescent="0.25">
      <c r="B277" s="16">
        <f>COUNT(B105:B139)</f>
        <v>34</v>
      </c>
      <c r="C277" s="18" t="s">
        <v>216</v>
      </c>
      <c r="D277" s="32">
        <f>DCOUNT(D103:D139,1,D289:D292)</f>
        <v>6</v>
      </c>
      <c r="F277" s="32">
        <f>DCOUNTA(F103:F139,1,F289:F292)</f>
        <v>0</v>
      </c>
      <c r="H277" s="32">
        <f>DCOUNTA(H103:H139,1,H289:H292)</f>
        <v>12</v>
      </c>
      <c r="I277" s="113"/>
      <c r="J277" s="493">
        <f>DCOUNTA(J103:J139,1,J289:J292)</f>
        <v>7</v>
      </c>
      <c r="L277" s="32">
        <f>DCOUNTA(L103:L139,1,L289:L292)</f>
        <v>7</v>
      </c>
      <c r="N277" s="525">
        <f>DCOUNTA(N103:N139,1,N289:N292)</f>
        <v>2</v>
      </c>
      <c r="P277" s="32">
        <f>DCOUNTA(P103:P139,1,P289:P292)</f>
        <v>21</v>
      </c>
      <c r="R277" s="32">
        <f>DCOUNTA(R103:R139,1,R289:R292)</f>
        <v>34</v>
      </c>
      <c r="T277" s="32">
        <f>DCOUNTA(T103:T139,1,T289:T292)</f>
        <v>17</v>
      </c>
      <c r="U277" s="178"/>
      <c r="V277" s="32">
        <f>DCOUNTA(V103:V139,1,V289:V292)</f>
        <v>11</v>
      </c>
      <c r="X277" s="32">
        <f>DCOUNTA(X103:X139,1,X289:X292)</f>
        <v>5</v>
      </c>
      <c r="Z277" s="32">
        <f>DCOUNTA(Z103:Z139,1,Z289:Z292)</f>
        <v>34</v>
      </c>
      <c r="AB277" s="32">
        <f>DCOUNTA(AB103:AB139,1,AB289:AB292)</f>
        <v>4</v>
      </c>
      <c r="AD277" s="32">
        <f>DCOUNTA(AD103:AD139,1,AD289:AD292)</f>
        <v>1</v>
      </c>
      <c r="AF277" s="32">
        <f>DCOUNTA(AF103:AF139,1,AF289:AF292)</f>
        <v>3</v>
      </c>
      <c r="AH277" s="32">
        <f>DCOUNTA(AH103:AH139,1,AH289:AH292)</f>
        <v>17</v>
      </c>
      <c r="AJ277" s="32">
        <f>DCOUNTA(AJ103:AJ139,1,AJ289:AJ292)</f>
        <v>9</v>
      </c>
      <c r="AL277" s="111">
        <f>DCOUNTA(AL103:AL139,1,AL289:AL292)</f>
        <v>4</v>
      </c>
      <c r="AN277" s="493">
        <f>DCOUNTA(AN103:AN139,1,AN289:AN292)</f>
        <v>5</v>
      </c>
      <c r="AP277" s="111">
        <f>DCOUNTA(AP103:AP139,1,AP289:AP292)</f>
        <v>6</v>
      </c>
      <c r="AR277" s="493">
        <f>DCOUNTA(AR103:AR139,1,AR289:AR292)</f>
        <v>13</v>
      </c>
      <c r="AT277" s="493">
        <f>DCOUNTA(AT103:AT139,1,AT289:AT292)</f>
        <v>4</v>
      </c>
      <c r="AV277" s="111">
        <f>DCOUNTA(AV103:AV139,1,AV289:AV292)</f>
        <v>7</v>
      </c>
      <c r="AX277" s="111">
        <f>DCOUNTA(AX103:AX139,1,AX289:AX292)</f>
        <v>11</v>
      </c>
      <c r="AZ277" s="111">
        <f>DCOUNTA(AZ103:AZ139,1,AZ289:AZ292)</f>
        <v>8</v>
      </c>
      <c r="BB277" s="111">
        <f>DCOUNTA(BB103:BB139,1,BB289:BB292)</f>
        <v>2</v>
      </c>
      <c r="BD277" s="111">
        <f>DCOUNTA(BD103:BD139,1,BD289:BD292)</f>
        <v>0</v>
      </c>
      <c r="BF277" s="111">
        <f>DCOUNTA(BF103:BF139,1,BF289:BF292)</f>
        <v>14</v>
      </c>
      <c r="BH277" s="111">
        <f>DCOUNTA(BH103:BH139,1,BH289:BH292)</f>
        <v>4</v>
      </c>
      <c r="BJ277" s="111">
        <f>DCOUNTA(BJ103:BJ139,1,BJ289:BJ292)</f>
        <v>0</v>
      </c>
      <c r="BL277" s="111">
        <f>DCOUNTA(BL103:BL139,1,BL289:BL292)</f>
        <v>17</v>
      </c>
      <c r="BN277" s="493">
        <f>DCOUNTA(BN103:BN139,1,BN289:BN292)</f>
        <v>32</v>
      </c>
      <c r="BP277" s="111">
        <f>DCOUNTA(BP103:BP139,1,BP289:BP292)</f>
        <v>13</v>
      </c>
      <c r="BR277" s="111">
        <f>DCOUNTA(BR103:BR139,1,BR289:BR292)</f>
        <v>8</v>
      </c>
      <c r="BT277" s="111">
        <f>DCOUNTA(BT103:BT139,1,BT289:BT292)</f>
        <v>4</v>
      </c>
      <c r="BV277" s="111">
        <f>DCOUNTA(BV103:BV139,1,BV289:BV292)</f>
        <v>14</v>
      </c>
      <c r="BX277" s="493">
        <f>DCOUNTA(BX103:BX139,1,BX289:BX292)</f>
        <v>5</v>
      </c>
      <c r="BZ277" s="111">
        <f>DCOUNTA(BZ103:BZ139,1,BZ289:BZ292)</f>
        <v>0</v>
      </c>
      <c r="CB277" s="111">
        <f>DCOUNTA(CB103:CB139,1,CB289:CB292)</f>
        <v>16</v>
      </c>
      <c r="CD277" s="525">
        <f>DCOUNTA(CD103:CD139,1,CD289:CD292)</f>
        <v>6</v>
      </c>
      <c r="CF277" s="111">
        <f>DCOUNTA(CF103:CF139,1,CF289:CF292)</f>
        <v>7</v>
      </c>
      <c r="CH277" s="111">
        <f>DCOUNTA(CH103:CH139,1,CH289:CH292)</f>
        <v>28</v>
      </c>
      <c r="CJ277" s="111">
        <f>DCOUNTA(CJ103:CJ139,1,CJ289:CJ292)</f>
        <v>7</v>
      </c>
      <c r="CL277" s="111">
        <f>DCOUNTA(CL103:CL139,1,CL289:CL292)</f>
        <v>14</v>
      </c>
      <c r="CN277" s="111">
        <f>DCOUNTA(CN103:CN139,1,CN289:CN292)</f>
        <v>6</v>
      </c>
      <c r="CP277" s="111">
        <f>DCOUNTA(CP103:CP139,1,CP289:CP292)</f>
        <v>5</v>
      </c>
      <c r="CR277" s="111">
        <f>DCOUNTA(CR103:CR139,1,CR289:CR292)</f>
        <v>4</v>
      </c>
      <c r="CT277" s="111">
        <f>DCOUNTA(CT103:CT139,1,CT289:CT292)</f>
        <v>33</v>
      </c>
      <c r="CV277" s="111">
        <f>DCOUNTA(CV103:CV139,1,CV289:CV292)</f>
        <v>27</v>
      </c>
      <c r="CX277" s="111">
        <f>DCOUNTA(CX103:CX139,1,CX289:CX292)</f>
        <v>8</v>
      </c>
      <c r="CZ277" s="111">
        <f>DCOUNTA(CZ103:CZ139,1,CZ289:CZ292)</f>
        <v>5</v>
      </c>
      <c r="DA277" s="161"/>
    </row>
    <row r="278" spans="2:105" x14ac:dyDescent="0.25">
      <c r="B278" s="16">
        <f>COUNT(B143:B150)</f>
        <v>8</v>
      </c>
      <c r="C278" s="18" t="s">
        <v>217</v>
      </c>
      <c r="D278" s="32">
        <f>DCOUNT(D141:D150,1,D289:D292)-DCOUNT(D141:D142,1,D289:D292)</f>
        <v>3</v>
      </c>
      <c r="F278" s="32">
        <f>DCOUNTA(F141:F150,1,F289:F292)-DCOUNTA(F141:F142,1,F289:F292)</f>
        <v>0</v>
      </c>
      <c r="H278" s="32">
        <f>DCOUNTA(H141:H150,1,H289:H292)-DCOUNTA(H141:H142,1,H289:H292)</f>
        <v>1</v>
      </c>
      <c r="I278" s="113"/>
      <c r="J278" s="493">
        <f>DCOUNTA(J141:J150,1,J289:J292)-DCOUNTA(J141:J142,1,J289:J292)</f>
        <v>0</v>
      </c>
      <c r="L278" s="32">
        <f>DCOUNTA(L141:L150,1,L289:L292)-DCOUNTA(L141:L142,1,L289:L292)</f>
        <v>1</v>
      </c>
      <c r="N278" s="525">
        <f>DCOUNTA(N141:N150,1,N289:N292)-DCOUNTA(N141:N142,1,N289:N292)</f>
        <v>0</v>
      </c>
      <c r="P278" s="32">
        <f>DCOUNTA(P141:P150,1,P289:P292)-DCOUNTA(P141:P142,1,P289:P292)</f>
        <v>6</v>
      </c>
      <c r="R278" s="32">
        <f>DCOUNTA(R141:R150,1,R289:R292)-DCOUNTA(R141:R142,1,R289:R292)</f>
        <v>6</v>
      </c>
      <c r="T278" s="32">
        <f>DCOUNTA(T141:T150,1,T289:T292)-DCOUNTA(T141:T142,1,T289:T292)</f>
        <v>6</v>
      </c>
      <c r="U278" s="178"/>
      <c r="V278" s="32">
        <f>DCOUNTA(V141:V150,1,V289:V292)-DCOUNTA(V141:V142,1,V289:V292)</f>
        <v>0</v>
      </c>
      <c r="X278" s="32">
        <f>DCOUNTA(X141:X150,1,X289:X292)-DCOUNTA(X141:X142,1,X289:X292)</f>
        <v>2</v>
      </c>
      <c r="Z278" s="32">
        <f>DCOUNTA(Z141:Z150,1,Z289:Z292)-DCOUNTA(Z141:Z142,1,Z289:Z292)</f>
        <v>8</v>
      </c>
      <c r="AB278" s="32">
        <f>DCOUNTA(AB141:AB150,1,AB289:AB292)-DCOUNTA(AB141:AB142,1,AB289:AB292)</f>
        <v>0</v>
      </c>
      <c r="AD278" s="32">
        <f>DCOUNTA(AD141:AD150,1,AD289:AD292)-DCOUNTA(AD141:AD142,1,AD289:AD292)</f>
        <v>1</v>
      </c>
      <c r="AF278" s="32">
        <f>DCOUNTA(AF141:AF150,1,AF289:AF292)-DCOUNTA(AF141:AF142,1,AF289:AF292)</f>
        <v>1</v>
      </c>
      <c r="AH278" s="32">
        <f>DCOUNTA(AH141:AH150,1,AH289:AH292)-DCOUNTA(AH141:AH142,1,AH289:AH292)</f>
        <v>0</v>
      </c>
      <c r="AJ278" s="32">
        <f>DCOUNTA(AJ141:AJ150,1,AJ289:AJ292)-DCOUNTA(AJ141:AJ142,1,AJ289:AJ292)</f>
        <v>1</v>
      </c>
      <c r="AL278" s="111">
        <f>DCOUNTA(AL141:AL150,1,AL289:AL292)-DCOUNTA(AL141:AL142,1,AL289:AL292)</f>
        <v>1</v>
      </c>
      <c r="AN278" s="493">
        <f>DCOUNTA(AN141:AN150,1,AN289:AN292)-DCOUNTA(AN141:AN142,1,AN289:AN292)</f>
        <v>3</v>
      </c>
      <c r="AP278" s="111">
        <f>DCOUNTA(AP141:AP150,1,AP289:AP292)-DCOUNTA(AP141:AP142,1,AP289:AP292)</f>
        <v>0</v>
      </c>
      <c r="AR278" s="493">
        <f>DCOUNTA(AR141:AR150,1,AR289:AR292)-DCOUNTA(AR141:AR142,1,AR289:AR292)</f>
        <v>1</v>
      </c>
      <c r="AT278" s="493">
        <f>DCOUNTA(AT141:AT150,1,AT289:AT292)-DCOUNTA(AT141:AT142,1,AT289:AT292)</f>
        <v>0</v>
      </c>
      <c r="AV278" s="111">
        <f>DCOUNTA(AV141:AV150,1,AV289:AV292)-DCOUNTA(AV141:AV142,1,AV289:AV292)</f>
        <v>1</v>
      </c>
      <c r="AX278" s="111">
        <f>DCOUNTA(AX141:AX150,1,AX289:AX292)-DCOUNTA(AX141:AX142,1,AX289:AX292)</f>
        <v>0</v>
      </c>
      <c r="AZ278" s="111">
        <f>DCOUNTA(AZ141:AZ150,1,AZ289:AZ292)-DCOUNTA(AZ141:AZ142,1,AZ289:AZ292)</f>
        <v>3</v>
      </c>
      <c r="BB278" s="111">
        <f>DCOUNTA(BB141:BB150,1,BB289:BB292)-DCOUNTA(BB141:BB142,1,BB289:BB292)</f>
        <v>1</v>
      </c>
      <c r="BD278" s="111">
        <f>DCOUNTA(BD141:BD150,1,BD289:BD292)-DCOUNTA(BD141:BD142,1,BD289:BD292)</f>
        <v>0</v>
      </c>
      <c r="BF278" s="111">
        <f>DCOUNTA(BF141:BF150,1,BF289:BF292)-DCOUNTA(BF141:BF142,1,BF289:BF292)</f>
        <v>3</v>
      </c>
      <c r="BH278" s="111">
        <f>DCOUNTA(BH141:BH150,1,BH289:BH292)-DCOUNTA(BH141:BH142,1,BH289:BH292)</f>
        <v>0</v>
      </c>
      <c r="BJ278" s="111">
        <f>DCOUNTA(BJ141:BJ150,1,BJ289:BJ292)-DCOUNTA(BJ141:BJ142,1,BJ289:BJ292)</f>
        <v>0</v>
      </c>
      <c r="BL278" s="111">
        <f>DCOUNTA(BL141:BL150,1,BL289:BL292)-DCOUNTA(BL141:BL142,1,BL289:BL292)</f>
        <v>1</v>
      </c>
      <c r="BN278" s="493">
        <f>DCOUNTA(BN141:BN150,1,BN289:BN292)-DCOUNTA(BN141:BN142,1,BN289:BN292)</f>
        <v>8</v>
      </c>
      <c r="BP278" s="111">
        <f>DCOUNTA(BP141:BP150,1,BP289:BP292)-DCOUNTA(BP141:BP142,1,BP289:BP292)</f>
        <v>1</v>
      </c>
      <c r="BR278" s="111">
        <f>DCOUNTA(BR141:BR150,1,BR289:BR292)-DCOUNTA(BR141:BR142,1,BR289:BR292)</f>
        <v>0</v>
      </c>
      <c r="BT278" s="111">
        <f>DCOUNTA(BT141:BT150,1,BT289:BT292)-DCOUNTA(BT141:BT142,1,BT289:BT292)</f>
        <v>2</v>
      </c>
      <c r="BV278" s="111">
        <f>DCOUNTA(BV141:BV150,1,BV289:BV292)-DCOUNTA(BV141:BV142,1,BV289:BV292)</f>
        <v>5</v>
      </c>
      <c r="BX278" s="493">
        <f>DCOUNTA(BX141:BX150,1,BX289:BX292)-DCOUNTA(BX141:BX142,1,BX289:BX292)</f>
        <v>1</v>
      </c>
      <c r="BZ278" s="111">
        <f>DCOUNTA(BZ141:BZ150,1,BZ289:BZ292)-DCOUNTA(BZ141:BZ142,1,BZ289:BZ292)</f>
        <v>0</v>
      </c>
      <c r="CB278" s="111">
        <f>DCOUNTA(CB141:CB150,1,CB289:CB292)-DCOUNTA(CB141:CB142,1,CB289:CB292)</f>
        <v>4</v>
      </c>
      <c r="CD278" s="525">
        <f>DCOUNTA(CD141:CD150,1,CD289:CD292)-DCOUNTA(CD141:CD142,1,CD289:CD292)</f>
        <v>2</v>
      </c>
      <c r="CF278" s="111">
        <f>DCOUNTA(CF141:CF150,1,CF289:CF292)-DCOUNTA(CF141:CF142,1,CF289:CF292)</f>
        <v>4</v>
      </c>
      <c r="CH278" s="111">
        <f>DCOUNTA(CH141:CH150,1,CH289:CH292)-DCOUNTA(CH141:CH142,1,CH289:CH292)</f>
        <v>8</v>
      </c>
      <c r="CJ278" s="111">
        <f>DCOUNTA(CJ141:CJ150,1,CJ289:CJ292)-DCOUNTA(CJ141:CJ142,1,CJ289:CJ292)</f>
        <v>3</v>
      </c>
      <c r="CL278" s="111">
        <f>DCOUNTA(CL141:CL150,1,CL289:CL292)-DCOUNTA(CL141:CL142,1,CL289:CL292)</f>
        <v>8</v>
      </c>
      <c r="CN278" s="111">
        <f>DCOUNTA(CN141:CN150,1,CN289:CN292)-DCOUNTA(CN141:CN142,1,CN289:CN292)</f>
        <v>0</v>
      </c>
      <c r="CP278" s="111">
        <f>DCOUNTA(CP141:CP150,1,CP289:CP292)-DCOUNTA(CP141:CP142,1,CP289:CP292)</f>
        <v>1</v>
      </c>
      <c r="CR278" s="111">
        <f>DCOUNTA(CR141:CR150,1,CR289:CR292)-DCOUNTA(CR141:CR142,1,CR289:CR292)</f>
        <v>0</v>
      </c>
      <c r="CT278" s="111">
        <f>DCOUNTA(CT141:CT150,1,CT289:CT292)-DCOUNTA(CT141:CT142,1,CT289:CT292)</f>
        <v>8</v>
      </c>
      <c r="CV278" s="111">
        <f>DCOUNTA(CV141:CV150,1,CV289:CV292)-DCOUNTA(CV141:CV142,1,CV289:CV292)</f>
        <v>4</v>
      </c>
      <c r="CX278" s="111">
        <f>DCOUNTA(CX141:CX150,1,CX289:CX292)-DCOUNTA(CX141:CX142,1,CX289:CX292)</f>
        <v>3</v>
      </c>
      <c r="CZ278" s="111">
        <f>DCOUNTA(CZ141:CZ150,1,CZ289:CZ292)-DCOUNTA(CZ141:CZ142,1,CZ289:CZ292)</f>
        <v>4</v>
      </c>
      <c r="DA278" s="161"/>
    </row>
    <row r="279" spans="2:105" x14ac:dyDescent="0.25">
      <c r="B279" s="16">
        <f>COUNT(B153:B160)</f>
        <v>8</v>
      </c>
      <c r="C279" s="18" t="s">
        <v>245</v>
      </c>
      <c r="D279" s="32">
        <f>DCOUNT(D152:D160,1,D289:D292)</f>
        <v>6</v>
      </c>
      <c r="F279" s="32">
        <f>DCOUNTA(F152:F160,1,F289:F292)</f>
        <v>0</v>
      </c>
      <c r="H279" s="32">
        <f>DCOUNTA(H152:H160,1,H289:H292)</f>
        <v>0</v>
      </c>
      <c r="I279" s="113"/>
      <c r="J279" s="493">
        <f>DCOUNTA(J152:J160,1,J289:J292)</f>
        <v>5</v>
      </c>
      <c r="L279" s="32">
        <f>DCOUNTA(L152:L160,1,L289:L292)</f>
        <v>0</v>
      </c>
      <c r="N279" s="525">
        <f>DCOUNTA(N152:N160,1,N289:N292)</f>
        <v>4</v>
      </c>
      <c r="P279" s="32">
        <f>DCOUNTA(P152:P160,1,P289:P292)</f>
        <v>8</v>
      </c>
      <c r="R279" s="32">
        <f>DCOUNTA(R152:R160,1,R289:R292)</f>
        <v>8</v>
      </c>
      <c r="T279" s="32">
        <f>DCOUNTA(T152:T160,1,T289:T292)</f>
        <v>4</v>
      </c>
      <c r="U279" s="178"/>
      <c r="V279" s="32">
        <f>DCOUNTA(V152:V160,1,V289:V292)</f>
        <v>2</v>
      </c>
      <c r="X279" s="32">
        <f>DCOUNTA(X152:X160,1,X289:X292)</f>
        <v>0</v>
      </c>
      <c r="Z279" s="32">
        <f>DCOUNTA(Z152:Z160,1,Z289:Z292)</f>
        <v>6</v>
      </c>
      <c r="AB279" s="32">
        <f>DCOUNTA(AB152:AB160,1,AB289:AB292)</f>
        <v>4</v>
      </c>
      <c r="AD279" s="32">
        <f>DCOUNTA(AD152:AD160,1,AD289:AD292)</f>
        <v>1</v>
      </c>
      <c r="AF279" s="32">
        <f>DCOUNTA(AF152:AF160,1,AF289:AF292)</f>
        <v>5</v>
      </c>
      <c r="AH279" s="32">
        <f>DCOUNTA(AH152:AH160,1,AH289:AH292)</f>
        <v>1</v>
      </c>
      <c r="AJ279" s="32">
        <f>DCOUNTA(AJ152:AJ160,1,AJ289:AJ292)</f>
        <v>1</v>
      </c>
      <c r="AL279" s="111">
        <f>DCOUNTA(AL152:AL160,1,AL289:AL292)</f>
        <v>6</v>
      </c>
      <c r="AN279" s="493">
        <f>DCOUNTA(AN152:AN160,1,AN289:AN292)</f>
        <v>5</v>
      </c>
      <c r="AP279" s="111">
        <f>DCOUNTA(AP152:AP160,1,AP289:AP292)</f>
        <v>5</v>
      </c>
      <c r="AR279" s="493">
        <f>DCOUNTA(AR152:AR160,1,AR289:AR292)</f>
        <v>0</v>
      </c>
      <c r="AT279" s="493">
        <f>DCOUNTA(AT152:AT160,1,AT289:AT292)</f>
        <v>1</v>
      </c>
      <c r="AV279" s="111">
        <f>DCOUNTA(AV152:AV160,1,AV289:AV292)</f>
        <v>1</v>
      </c>
      <c r="AX279" s="111">
        <f>DCOUNTA(AX152:AX160,1,AX289:AX292)</f>
        <v>6</v>
      </c>
      <c r="AZ279" s="111">
        <f>DCOUNTA(AZ152:AZ160,1,AZ289:AZ292)</f>
        <v>7</v>
      </c>
      <c r="BB279" s="111">
        <f>DCOUNTA(BB152:BB160,1,BB289:BB292)</f>
        <v>0</v>
      </c>
      <c r="BD279" s="111">
        <f>DCOUNTA(BD152:BD160,1,BD289:BD292)</f>
        <v>0</v>
      </c>
      <c r="BF279" s="111">
        <f>DCOUNTA(BF152:BF160,1,BF289:BF292)</f>
        <v>6</v>
      </c>
      <c r="BH279" s="111">
        <f>DCOUNTA(BH152:BH160,1,BH289:BH292)</f>
        <v>0</v>
      </c>
      <c r="BJ279" s="111">
        <f>DCOUNTA(BJ152:BJ160,1,BJ289:BJ292)</f>
        <v>0</v>
      </c>
      <c r="BL279" s="111">
        <f>DCOUNTA(BL152:BL160,1,BL289:BL292)</f>
        <v>4</v>
      </c>
      <c r="BN279" s="493">
        <f>DCOUNTA(BN152:BN160,1,BN289:BN292)</f>
        <v>6</v>
      </c>
      <c r="BP279" s="111">
        <f>DCOUNTA(BP152:BP160,1,BP289:BP292)</f>
        <v>1</v>
      </c>
      <c r="BR279" s="111">
        <f>DCOUNTA(BR152:BR160,1,BR289:BR292)</f>
        <v>6</v>
      </c>
      <c r="BT279" s="111">
        <f>DCOUNTA(BT152:BT160,1,BT289:BT292)</f>
        <v>1</v>
      </c>
      <c r="BV279" s="111">
        <f>DCOUNTA(BV152:BV160,1,BV289:BV292)</f>
        <v>8</v>
      </c>
      <c r="BX279" s="493">
        <f>DCOUNTA(BX152:BX160,1,BX289:BX292)</f>
        <v>0</v>
      </c>
      <c r="BZ279" s="111">
        <f>DCOUNTA(BZ152:BZ160,1,BZ289:BZ292)</f>
        <v>0</v>
      </c>
      <c r="CB279" s="111">
        <f>DCOUNTA(CB152:CB160,1,CB289:CB292)</f>
        <v>8</v>
      </c>
      <c r="CD279" s="525">
        <f>DCOUNTA(CD152:CD160,1,CD289:CD292)</f>
        <v>1</v>
      </c>
      <c r="CF279" s="111">
        <f>DCOUNTA(CF152:CF160,1,CF289:CF292)</f>
        <v>2</v>
      </c>
      <c r="CH279" s="111">
        <f>DCOUNTA(CH152:CH160,1,CH289:CH292)</f>
        <v>8</v>
      </c>
      <c r="CJ279" s="111">
        <f>DCOUNTA(CJ152:CJ160,1,CJ289:CJ292)</f>
        <v>6</v>
      </c>
      <c r="CL279" s="111">
        <f>DCOUNTA(CL152:CL160,1,CL289:CL292)</f>
        <v>8</v>
      </c>
      <c r="CN279" s="111">
        <f>DCOUNTA(CN152:CN160,1,CN289:CN292)</f>
        <v>5</v>
      </c>
      <c r="CP279" s="111">
        <f>DCOUNTA(CP152:CP160,1,CP289:CP292)</f>
        <v>6</v>
      </c>
      <c r="CR279" s="111">
        <f>DCOUNTA(CR152:CR160,1,CR289:CR292)</f>
        <v>0</v>
      </c>
      <c r="CT279" s="111">
        <f>DCOUNTA(CT152:CT160,1,CT289:CT292)</f>
        <v>8</v>
      </c>
      <c r="CV279" s="111">
        <f>DCOUNTA(CV152:CV160,1,CV289:CV292)</f>
        <v>5</v>
      </c>
      <c r="CX279" s="111">
        <f>DCOUNTA(CX152:CX160,1,CX289:CX292)</f>
        <v>7</v>
      </c>
      <c r="CZ279" s="111">
        <f>DCOUNTA(CZ152:CZ160,1,CZ289:CZ292)</f>
        <v>5</v>
      </c>
      <c r="DA279" s="161"/>
    </row>
    <row r="280" spans="2:105" x14ac:dyDescent="0.25">
      <c r="B280" s="16">
        <f>COUNT(B163:B167)</f>
        <v>5</v>
      </c>
      <c r="C280" s="18" t="s">
        <v>218</v>
      </c>
      <c r="D280" s="32">
        <f>COUNT(D163:D167)</f>
        <v>0</v>
      </c>
      <c r="F280" s="32">
        <f>DCOUNTA(F162:F167,1,F289:F292)</f>
        <v>0</v>
      </c>
      <c r="H280" s="32">
        <f>DCOUNTA(H162:H167,1,H289:H292)</f>
        <v>5</v>
      </c>
      <c r="I280" s="113"/>
      <c r="J280" s="493">
        <f>DCOUNTA(J162:J167,1,J289:J292)</f>
        <v>1</v>
      </c>
      <c r="L280" s="32">
        <f>DCOUNTA(L162:L167,1,L289:L292)</f>
        <v>1</v>
      </c>
      <c r="N280" s="525">
        <f>DCOUNTA(N162:N167,1,N289:N292)</f>
        <v>0</v>
      </c>
      <c r="P280" s="32">
        <f>DCOUNTA(P162:P167,1,P289:P292)</f>
        <v>5</v>
      </c>
      <c r="R280" s="32">
        <f>DCOUNTA(R162:R167,1,R289:R292)</f>
        <v>5</v>
      </c>
      <c r="T280" s="32">
        <f>DCOUNTA(T162:T167,1,T289:T292)</f>
        <v>4</v>
      </c>
      <c r="U280" s="178"/>
      <c r="V280" s="32">
        <f>DCOUNTA(V162:V167,1,V289:V292)</f>
        <v>4</v>
      </c>
      <c r="X280" s="32">
        <f>DCOUNTA(X162:X167,1,X289:X292)</f>
        <v>0</v>
      </c>
      <c r="Z280" s="32">
        <f>DCOUNTA(Z162:Z167,1,Z289:Z292)</f>
        <v>5</v>
      </c>
      <c r="AB280" s="32">
        <f>DCOUNTA(AB162:AB167,1,AB289:AB292)</f>
        <v>0</v>
      </c>
      <c r="AD280" s="32">
        <f>DCOUNTA(AD162:AD167,1,AD289:AD292)</f>
        <v>1</v>
      </c>
      <c r="AF280" s="32">
        <f>DCOUNTA(AF162:AF167,1,AF289:AF292)</f>
        <v>0</v>
      </c>
      <c r="AH280" s="32">
        <f>DCOUNTA(AH162:AH167,1,AH289:AH292)</f>
        <v>5</v>
      </c>
      <c r="AJ280" s="32">
        <f>DCOUNTA(AJ162:AJ167,1,AJ289:AJ292)</f>
        <v>4</v>
      </c>
      <c r="AL280" s="111">
        <f>DCOUNTA(AL162:AL167,1,AL289:AL292)</f>
        <v>0</v>
      </c>
      <c r="AN280" s="493">
        <f>DCOUNTA(AN162:AN167,1,AN289:AN292)</f>
        <v>3</v>
      </c>
      <c r="AP280" s="111">
        <f>DCOUNTA(AP162:AP167,1,AP289:AP292)</f>
        <v>0</v>
      </c>
      <c r="AR280" s="493">
        <f>DCOUNTA(AR162:AR167,1,AR289:AR292)</f>
        <v>0</v>
      </c>
      <c r="AT280" s="493">
        <f>DCOUNTA(AT162:AT167,1,AT289:AT292)</f>
        <v>0</v>
      </c>
      <c r="AV280" s="111">
        <f>DCOUNTA(AV162:AV167,1,AV289:AV292)</f>
        <v>0</v>
      </c>
      <c r="AX280" s="111">
        <f>DCOUNTA(AX162:AX167,1,AX289:AX292)</f>
        <v>4</v>
      </c>
      <c r="AZ280" s="111">
        <f>DCOUNTA(AZ162:AZ167,1,AZ289:AZ292)</f>
        <v>4</v>
      </c>
      <c r="BB280" s="111">
        <f>DCOUNTA(BB162:BB167,1,BB289:BB292)</f>
        <v>0</v>
      </c>
      <c r="BD280" s="111">
        <f>DCOUNTA(BD162:BD167,1,BD289:BD292)</f>
        <v>0</v>
      </c>
      <c r="BF280" s="111">
        <f>DCOUNTA(BF162:BF167,1,BF289:BF292)</f>
        <v>4</v>
      </c>
      <c r="BH280" s="111">
        <f>DCOUNTA(BH162:BH167,1,BH289:BH292)</f>
        <v>2</v>
      </c>
      <c r="BJ280" s="111">
        <f>DCOUNTA(BJ162:BJ167,1,BJ289:BJ292)</f>
        <v>0</v>
      </c>
      <c r="BL280" s="111">
        <f>DCOUNTA(BL162:BL167,1,BL289:BL292)</f>
        <v>5</v>
      </c>
      <c r="BN280" s="493">
        <f>DCOUNTA(BN162:BN167,1,BN289:BN292)</f>
        <v>5</v>
      </c>
      <c r="BP280" s="111">
        <f>DCOUNTA(BP162:BP167,1,BP289:BP292)</f>
        <v>5</v>
      </c>
      <c r="BR280" s="111">
        <f>DCOUNTA(BR162:BR167,1,BR289:BR292)</f>
        <v>3</v>
      </c>
      <c r="BT280" s="111">
        <f>DCOUNTA(BT162:BT167,1,BT289:BT292)</f>
        <v>0</v>
      </c>
      <c r="BV280" s="111">
        <f>DCOUNTA(BV162:BV167,1,BV289:BV292)</f>
        <v>4</v>
      </c>
      <c r="BX280" s="493">
        <f>DCOUNTA(BX162:BX167,1,BX289:BX292)</f>
        <v>1</v>
      </c>
      <c r="BZ280" s="111">
        <f>DCOUNTA(BZ162:BZ167,1,BZ289:BZ292)</f>
        <v>0</v>
      </c>
      <c r="CB280" s="111">
        <f>DCOUNTA(CB162:CB167,1,CB289:CB292)</f>
        <v>4</v>
      </c>
      <c r="CD280" s="525">
        <f>DCOUNTA(CD162:CD167,1,CD289:CD292)</f>
        <v>0</v>
      </c>
      <c r="CF280" s="111">
        <f>DCOUNTA(CF162:CF167,1,CF289:CF292)</f>
        <v>0</v>
      </c>
      <c r="CH280" s="111">
        <f>DCOUNTA(CH162:CH167,1,CH289:CH292)</f>
        <v>5</v>
      </c>
      <c r="CJ280" s="111">
        <f>DCOUNTA(CJ162:CJ167,1,CJ289:CJ292)</f>
        <v>5</v>
      </c>
      <c r="CL280" s="111">
        <f>DCOUNTA(CL162:CL167,1,CL289:CL292)</f>
        <v>1</v>
      </c>
      <c r="CN280" s="111">
        <f>DCOUNTA(CN162:CN167,1,CN289:CN292)</f>
        <v>4</v>
      </c>
      <c r="CP280" s="111">
        <f>DCOUNTA(CP162:CP167,1,CP289:CP292)</f>
        <v>0</v>
      </c>
      <c r="CR280" s="111">
        <f>DCOUNTA(CR162:CR167,1,CR289:CR292)</f>
        <v>0</v>
      </c>
      <c r="CT280" s="111">
        <f>DCOUNTA(CT162:CT167,1,CT289:CT292)</f>
        <v>5</v>
      </c>
      <c r="CV280" s="111">
        <f>DCOUNTA(CV162:CV167,1,CV289:CV292)</f>
        <v>5</v>
      </c>
      <c r="CX280" s="111">
        <f>DCOUNTA(CX162:CX167,1,CX289:CX292)</f>
        <v>5</v>
      </c>
      <c r="CZ280" s="111">
        <f>DCOUNTA(CZ162:CZ167,1,CZ289:CZ292)</f>
        <v>4</v>
      </c>
      <c r="DA280" s="161"/>
    </row>
    <row r="281" spans="2:105" x14ac:dyDescent="0.25">
      <c r="B281" s="16">
        <f>COUNT(B169:B184)</f>
        <v>15</v>
      </c>
      <c r="C281" s="18" t="s">
        <v>219</v>
      </c>
      <c r="D281" s="32">
        <f>DCOUNT(D169:D184,1,D289:D292)</f>
        <v>10</v>
      </c>
      <c r="F281" s="32">
        <f>DCOUNTA(F169:F184,1,F289:F292)</f>
        <v>0</v>
      </c>
      <c r="H281" s="32">
        <f>DCOUNTA(H169:H184,1,H289:H292)</f>
        <v>12</v>
      </c>
      <c r="I281" s="113"/>
      <c r="J281" s="493">
        <f>DCOUNTA(J169:J184,1,J289:J292)</f>
        <v>9</v>
      </c>
      <c r="L281" s="32">
        <f>DCOUNTA(L169:L184,1,L289:L292)</f>
        <v>1</v>
      </c>
      <c r="N281" s="525">
        <f>DCOUNTA(N169:N184,1,N289:N292)</f>
        <v>2</v>
      </c>
      <c r="P281" s="32">
        <f>DCOUNTA(P169:P184,1,P289:P292)</f>
        <v>10</v>
      </c>
      <c r="R281" s="32">
        <f>DCOUNTA(R169:R184,1,R289:R292)</f>
        <v>10</v>
      </c>
      <c r="T281" s="32">
        <f>DCOUNTA(T169:T184,1,T289:T292)</f>
        <v>10</v>
      </c>
      <c r="U281" s="178"/>
      <c r="V281" s="32">
        <f>DCOUNTA(V169:V184,1,V289:V292)</f>
        <v>13</v>
      </c>
      <c r="X281" s="32">
        <f>DCOUNTA(X169:X184,1,X289:X292)</f>
        <v>8</v>
      </c>
      <c r="Z281" s="32">
        <f>DCOUNTA(Z169:Z184,1,Z289:Z292)</f>
        <v>14</v>
      </c>
      <c r="AB281" s="32">
        <f>DCOUNTA(AB169:AB184,1,AB289:AB292)</f>
        <v>9</v>
      </c>
      <c r="AD281" s="32">
        <f>DCOUNTA(AD169:AD184,1,AD289:AD292)</f>
        <v>9</v>
      </c>
      <c r="AF281" s="32">
        <f>DCOUNTA(AF169:AF184,1,AF289:AF292)</f>
        <v>3</v>
      </c>
      <c r="AH281" s="32">
        <f>DCOUNTA(AH169:AH184,1,AH289:AH292)</f>
        <v>13</v>
      </c>
      <c r="AJ281" s="32">
        <f>DCOUNTA(AJ169:AJ184,1,AJ289:AJ292)</f>
        <v>13</v>
      </c>
      <c r="AL281" s="111">
        <f>DCOUNTA(AL169:AL184,1,AL289:AL292)</f>
        <v>8</v>
      </c>
      <c r="AN281" s="493">
        <f>DCOUNTA(AN169:AN184,1,AN289:AN292)</f>
        <v>9</v>
      </c>
      <c r="AP281" s="111">
        <f>DCOUNTA(AP169:AP184,1,AP289:AP292)</f>
        <v>3</v>
      </c>
      <c r="AR281" s="493">
        <f>DCOUNTA(AR169:AR184,1,AR289:AR292)</f>
        <v>11</v>
      </c>
      <c r="AT281" s="493">
        <f>DCOUNTA(AT169:AT184,1,AT289:AT292)</f>
        <v>1</v>
      </c>
      <c r="AV281" s="111">
        <f>DCOUNTA(AV169:AV184,1,AV289:AV292)</f>
        <v>1</v>
      </c>
      <c r="AX281" s="111">
        <f>DCOUNTA(AX169:AX184,1,AX289:AX292)</f>
        <v>12</v>
      </c>
      <c r="AZ281" s="111">
        <f>DCOUNTA(AZ169:AZ184,1,AZ289:AZ292)</f>
        <v>11</v>
      </c>
      <c r="BB281" s="111">
        <f>DCOUNTA(BB169:BB184,1,BB289:BB292)</f>
        <v>10</v>
      </c>
      <c r="BD281" s="111">
        <f>DCOUNTA(BD169:BD184,1,BD289:BD292)</f>
        <v>1</v>
      </c>
      <c r="BF281" s="111">
        <f>DCOUNTA(BF169:BF184,1,BF289:BF292)</f>
        <v>12</v>
      </c>
      <c r="BH281" s="111">
        <f>DCOUNTA(BH169:BH184,1,BH289:BH292)</f>
        <v>7</v>
      </c>
      <c r="BJ281" s="111">
        <f>DCOUNTA(BJ169:BJ184,1,BJ289:BJ292)</f>
        <v>0</v>
      </c>
      <c r="BL281" s="111">
        <f>DCOUNTA(BL169:BL184,1,BL289:BL292)</f>
        <v>7</v>
      </c>
      <c r="BN281" s="493">
        <f>DCOUNTA(BN169:BN184,1,BN289:BN292)</f>
        <v>14</v>
      </c>
      <c r="BP281" s="111">
        <f>DCOUNTA(BP169:BP184,1,BP289:BP292)</f>
        <v>6</v>
      </c>
      <c r="BR281" s="111">
        <f>DCOUNTA(BR169:BR184,1,BR289:BR292)</f>
        <v>9</v>
      </c>
      <c r="BT281" s="111">
        <f>DCOUNTA(BT169:BT184,1,BT289:BT292)</f>
        <v>8</v>
      </c>
      <c r="BV281" s="111">
        <f>DCOUNTA(BV169:BV184,1,BV289:BV292)</f>
        <v>13</v>
      </c>
      <c r="BX281" s="493">
        <f>DCOUNTA(BX169:BX184,1,BX289:BX292)</f>
        <v>10</v>
      </c>
      <c r="BZ281" s="111">
        <f>DCOUNTA(BZ169:BZ184,1,BZ289:BZ292)</f>
        <v>0</v>
      </c>
      <c r="CB281" s="111">
        <f>DCOUNTA(CB169:CB184,1,CB289:CB292)</f>
        <v>2</v>
      </c>
      <c r="CD281" s="525">
        <f>DCOUNTA(CD169:CD184,1,CD289:CD292)</f>
        <v>5</v>
      </c>
      <c r="CF281" s="111">
        <f>DCOUNTA(CF169:CF184,1,CF289:CF292)</f>
        <v>10</v>
      </c>
      <c r="CH281" s="111">
        <f>DCOUNTA(CH169:CH184,1,CH289:CH292)</f>
        <v>13</v>
      </c>
      <c r="CJ281" s="111">
        <f>DCOUNTA(CJ169:CJ184,1,CJ289:CJ292)</f>
        <v>12</v>
      </c>
      <c r="CL281" s="111">
        <f>DCOUNTA(CL169:CL184,1,CL289:CL292)</f>
        <v>12</v>
      </c>
      <c r="CN281" s="111">
        <f>DCOUNTA(CN169:CN184,1,CN289:CN292)</f>
        <v>11</v>
      </c>
      <c r="CP281" s="111">
        <f>DCOUNTA(CP169:CP184,1,CP289:CP292)</f>
        <v>11</v>
      </c>
      <c r="CR281" s="111">
        <f>DCOUNTA(CR169:CR184,1,CR289:CR292)</f>
        <v>1</v>
      </c>
      <c r="CT281" s="111">
        <f>DCOUNTA(CT169:CT184,1,CT289:CT292)</f>
        <v>13</v>
      </c>
      <c r="CV281" s="111">
        <f>DCOUNTA(CV169:CV184,1,CV289:CV292)</f>
        <v>13</v>
      </c>
      <c r="CX281" s="111">
        <f>DCOUNTA(CX169:CX184,1,CX289:CX292)</f>
        <v>14</v>
      </c>
      <c r="CZ281" s="111">
        <f>DCOUNTA(CZ169:CZ184,1,CZ289:CZ292)</f>
        <v>6</v>
      </c>
      <c r="DA281" s="161"/>
    </row>
    <row r="282" spans="2:105" x14ac:dyDescent="0.25">
      <c r="B282" s="16">
        <f>COUNT(B187:B195)</f>
        <v>9</v>
      </c>
      <c r="C282" s="18" t="s">
        <v>220</v>
      </c>
      <c r="D282" s="32">
        <f>DCOUNT(D186:D195,1,D289:D292)</f>
        <v>0</v>
      </c>
      <c r="F282" s="32">
        <f>DCOUNTA(F186:F195,1,F289:F292)</f>
        <v>0</v>
      </c>
      <c r="H282" s="32">
        <f>DCOUNTA(H186:H195,1,H289:H292)</f>
        <v>0</v>
      </c>
      <c r="I282" s="113"/>
      <c r="J282" s="493">
        <f>DCOUNTA(J186:J195,1,J289:J292)</f>
        <v>0</v>
      </c>
      <c r="L282" s="32">
        <f>DCOUNTA(L186:L195,1,L289:L292)</f>
        <v>0</v>
      </c>
      <c r="N282" s="525">
        <f>DCOUNTA(N186:N195,1,N289:N292)</f>
        <v>0</v>
      </c>
      <c r="P282" s="32">
        <f>DCOUNTA(P186:P195,1,P289:P292)</f>
        <v>0</v>
      </c>
      <c r="R282" s="32">
        <f>DCOUNTA(R186:R195,1,R289:R292)</f>
        <v>9</v>
      </c>
      <c r="T282" s="32">
        <f>DCOUNTA(T186:T195,1,T289:T292)</f>
        <v>0</v>
      </c>
      <c r="U282" s="178"/>
      <c r="V282" s="32">
        <f>DCOUNTA(V186:V195,1,V289:V292)</f>
        <v>0</v>
      </c>
      <c r="X282" s="32">
        <f>DCOUNTA(X186:X195,1,X289:X292)</f>
        <v>0</v>
      </c>
      <c r="Z282" s="32">
        <f>DCOUNTA(Z186:Z195,1,Z289:Z292)</f>
        <v>9</v>
      </c>
      <c r="AB282" s="32">
        <f>DCOUNTA(AB186:AB195,1,AB289:AB292)</f>
        <v>0</v>
      </c>
      <c r="AD282" s="32">
        <f>DCOUNTA(AD186:AD195,1,AD289:AD292)</f>
        <v>0</v>
      </c>
      <c r="AF282" s="32">
        <f>DCOUNTA(AF186:AF195,1,AF289:AF292)</f>
        <v>0</v>
      </c>
      <c r="AH282" s="32">
        <f>DCOUNTA(AH186:AH195,1,AH289:AH292)</f>
        <v>0</v>
      </c>
      <c r="AJ282" s="32">
        <f>DCOUNTA(AJ186:AJ195,1,AJ289:AJ292)</f>
        <v>0</v>
      </c>
      <c r="AL282" s="111">
        <f>DCOUNTA(AL186:AL195,1,AL289:AL292)</f>
        <v>0</v>
      </c>
      <c r="AN282" s="493">
        <f>DCOUNTA(AN186:AN195,1,AN289:AN292)</f>
        <v>0</v>
      </c>
      <c r="AP282" s="111">
        <f>DCOUNTA(AP186:AP195,1,AP289:AP292)</f>
        <v>0</v>
      </c>
      <c r="AR282" s="493">
        <f>DCOUNTA(AR186:AR195,1,AR289:AR292)</f>
        <v>0</v>
      </c>
      <c r="AT282" s="493">
        <f>DCOUNTA(AT186:AT195,1,AT289:AT292)</f>
        <v>0</v>
      </c>
      <c r="AV282" s="111">
        <f>DCOUNTA(AV186:AV195,1,AV289:AV292)</f>
        <v>0</v>
      </c>
      <c r="AX282" s="111">
        <f>DCOUNTA(AX186:AX195,1,AX289:AX292)</f>
        <v>0</v>
      </c>
      <c r="AZ282" s="111">
        <f>DCOUNTA(AZ186:AZ195,1,AZ289:AZ292)</f>
        <v>0</v>
      </c>
      <c r="BB282" s="111">
        <f>DCOUNTA(BB186:BB195,1,BB289:BB292)</f>
        <v>0</v>
      </c>
      <c r="BD282" s="111">
        <f>DCOUNTA(BD186:BD195,1,BD289:BD292)</f>
        <v>0</v>
      </c>
      <c r="BF282" s="111">
        <f>DCOUNTA(BF186:BF195,1,BF289:BF292)</f>
        <v>0</v>
      </c>
      <c r="BH282" s="111">
        <f>DCOUNTA(BH186:BH195,1,BH289:BH292)</f>
        <v>0</v>
      </c>
      <c r="BJ282" s="111">
        <f>DCOUNTA(BJ186:BJ195,1,BJ289:BJ292)</f>
        <v>0</v>
      </c>
      <c r="BL282" s="111">
        <f>DCOUNTA(BL186:BL195,1,BL289:BL292)</f>
        <v>0</v>
      </c>
      <c r="BN282" s="493">
        <f>DCOUNTA(BN186:BN195,1,BN289:BN292)</f>
        <v>9</v>
      </c>
      <c r="BP282" s="111">
        <f>DCOUNTA(BP186:BP195,1,BP289:BP292)</f>
        <v>0</v>
      </c>
      <c r="BR282" s="111">
        <f>DCOUNTA(BR186:BR195,1,BR289:BR292)</f>
        <v>0</v>
      </c>
      <c r="BT282" s="111">
        <f>DCOUNTA(BT186:BT195,1,BT289:BT292)</f>
        <v>0</v>
      </c>
      <c r="BV282" s="111">
        <f>DCOUNTA(BV186:BV195,1,BV289:BV292)</f>
        <v>0</v>
      </c>
      <c r="BX282" s="493">
        <f>DCOUNTA(BX186:BX195,1,BX289:BX292)</f>
        <v>0</v>
      </c>
      <c r="BZ282" s="111">
        <f>DCOUNTA(BZ186:BZ195,1,BZ289:BZ292)</f>
        <v>0</v>
      </c>
      <c r="CB282" s="111">
        <f>DCOUNTA(CB186:CB195,1,CB289:CB292)</f>
        <v>0</v>
      </c>
      <c r="CD282" s="525">
        <f>DCOUNTA(CD186:CD195,1,CD289:CD292)</f>
        <v>0</v>
      </c>
      <c r="CF282" s="111">
        <f>DCOUNTA(CF186:CF195,1,CF289:CF292)</f>
        <v>0</v>
      </c>
      <c r="CH282" s="111">
        <f>DCOUNTA(CH186:CH195,1,CH289:CH292)</f>
        <v>5</v>
      </c>
      <c r="CJ282" s="111">
        <f>DCOUNTA(CJ186:CJ195,1,CJ289:CJ292)</f>
        <v>0</v>
      </c>
      <c r="CL282" s="111">
        <f>DCOUNTA(CL186:CL195,1,CL289:CL292)</f>
        <v>1</v>
      </c>
      <c r="CN282" s="111">
        <f>DCOUNTA(CN186:CN195,1,CN289:CN292)</f>
        <v>0</v>
      </c>
      <c r="CP282" s="111">
        <f>DCOUNTA(CP186:CP195,1,CP289:CP292)</f>
        <v>0</v>
      </c>
      <c r="CR282" s="111">
        <f>DCOUNTA(CR186:CR195,1,CR289:CR292)</f>
        <v>0</v>
      </c>
      <c r="CT282" s="111">
        <f>DCOUNTA(CT186:CT195,1,CT289:CT292)</f>
        <v>9</v>
      </c>
      <c r="CV282" s="111">
        <f>DCOUNTA(CV186:CV195,1,CV289:CV292)</f>
        <v>1</v>
      </c>
      <c r="CX282" s="111">
        <f>DCOUNTA(CX186:CX195,1,CX289:CX292)</f>
        <v>0</v>
      </c>
      <c r="CZ282" s="111">
        <f>DCOUNTA(CZ186:CZ195,1,CZ289:CZ292)</f>
        <v>0</v>
      </c>
      <c r="DA282" s="161"/>
    </row>
    <row r="283" spans="2:105" x14ac:dyDescent="0.25">
      <c r="B283" s="16">
        <f>COUNT(B205,B208:B210)</f>
        <v>4</v>
      </c>
      <c r="C283" s="18" t="s">
        <v>221</v>
      </c>
      <c r="D283" s="32">
        <f>DCOUNT(D197:D210,1,D289:D292)-DCOUNT(D197:D204,1,D289:D292)-COUNT(D206:D207)</f>
        <v>2</v>
      </c>
      <c r="F283" s="32">
        <f>DCOUNTA(F197:F210,1,F289:F292)-DCOUNTA(F197:F204,1,F289:F292)-COUNT(F206:F207)</f>
        <v>1</v>
      </c>
      <c r="H283" s="32">
        <f>DCOUNTA(H197:H210,1,H289:H292)-DCOUNTA(H197:H204,1,H289:H292)-COUNT(H206:H207)</f>
        <v>2</v>
      </c>
      <c r="I283" s="113"/>
      <c r="J283" s="493">
        <f>DCOUNTA(J197:J210,1,J289:J292)-DCOUNTA(J197:J204,1,J289:J292)-COUNT(J206:J207)</f>
        <v>3</v>
      </c>
      <c r="L283" s="68">
        <f>DCOUNTA(L197:L210,1,L289:L292)-DCOUNTA(L197:L204,1,L289:L292)-COUNT(L206:L207)</f>
        <v>2</v>
      </c>
      <c r="N283" s="525">
        <f>DCOUNTA(N197:N210,1,N289:N292)-DCOUNTA(N197:N204,1,N289:N292)-COUNT(N206:N207)</f>
        <v>2</v>
      </c>
      <c r="P283" s="68">
        <f>DCOUNTA(P197:P210,1,P289:P292)-DCOUNTA(P197:P204,1,P289:P292)-COUNT(P206:P207)</f>
        <v>4</v>
      </c>
      <c r="R283" s="68">
        <f>DCOUNTA(R197:R210,1,R289:R292)-DCOUNTA(R197:R204,1,R289:R292)-COUNT(R206:R207)</f>
        <v>3</v>
      </c>
      <c r="T283" s="68">
        <f>DCOUNTA(T197:T210,1,T289:T292)-DCOUNTA(T197:T204,1,T289:T292)-COUNT(T206:T207)</f>
        <v>3</v>
      </c>
      <c r="U283" s="178"/>
      <c r="V283" s="68">
        <f>DCOUNTA(V197:V210,1,V289:V292)-DCOUNTA(V197:V204,1,V289:V292)-COUNT(V206:V207)</f>
        <v>2</v>
      </c>
      <c r="X283" s="68">
        <f>DCOUNTA(X197:X210,1,X289:X292)-DCOUNTA(X197:X204,1,X289:X292)-COUNT(X206:X207)</f>
        <v>3</v>
      </c>
      <c r="Z283" s="68">
        <f>DCOUNTA(Z197:Z210,1,Z289:Z292)-DCOUNTA(Z197:Z204,1,Z289:Z292)-COUNT(Z206:Z207)</f>
        <v>3</v>
      </c>
      <c r="AB283" s="68">
        <f>DCOUNTA(AB197:AB210,1,AB289:AB292)-DCOUNTA(AB197:AB204,1,AB289:AB292)-COUNT(AB206:AB207)</f>
        <v>2</v>
      </c>
      <c r="AD283" s="68">
        <f>DCOUNTA(AD197:AD210,1,AD289:AD292)-DCOUNTA(AD197:AD204,1,AD289:AD292)-COUNT(AD206:AD207)</f>
        <v>1</v>
      </c>
      <c r="AF283" s="68">
        <f>DCOUNTA(AF197:AF210,1,AF289:AF292)-DCOUNTA(AF197:AF204,1,AF289:AF292)-COUNT(AF206:AF207)</f>
        <v>2</v>
      </c>
      <c r="AH283" s="68">
        <f>DCOUNTA(AH197:AH210,1,AH289:AH292)-DCOUNTA(AH197:AH204,1,AH289:AH292)-COUNT(AH206:AH207)</f>
        <v>3</v>
      </c>
      <c r="AJ283" s="68">
        <f>DCOUNTA(AJ197:AJ210,1,AJ289:AJ292)-DCOUNTA(AJ197:AJ204,1,AJ289:AJ292)-COUNT(AJ206:AJ207)</f>
        <v>1</v>
      </c>
      <c r="AL283" s="112">
        <f>DCOUNTA(AL197:AL210,1,AL289:AL292)-DCOUNTA(AL197:AL204,1,AL289:AL292)-COUNT(AL206:AL207)</f>
        <v>1</v>
      </c>
      <c r="AN283" s="493">
        <f>DCOUNTA(AN197:AN210,1,AN289:AN292)-DCOUNTA(AN197:AN204,1,AN289:AN292)-COUNT(AN206:AN207)</f>
        <v>1</v>
      </c>
      <c r="AP283" s="112">
        <f>DCOUNTA(AP197:AP210,1,AP289:AP292)-DCOUNTA(AP197:AP204,1,AP289:AP292)-COUNT(AP206:AP207)</f>
        <v>2</v>
      </c>
      <c r="AR283" s="493">
        <f>DCOUNTA(AR197:AR210,1,AR289:AR292)-DCOUNTA(AR197:AR204,1,AR289:AR292)-COUNT(AR206:AR207)</f>
        <v>1</v>
      </c>
      <c r="AT283" s="493">
        <f>DCOUNTA(AT197:AT210,1,AT289:AT292)-DCOUNTA(AT197:AT204,1,AT289:AT292)-COUNT(AT206:AT207)</f>
        <v>1</v>
      </c>
      <c r="AV283" s="112">
        <f>DCOUNTA(AV197:AV210,1,AV289:AV292)-DCOUNTA(AV197:AV204,1,AV289:AV292)-COUNT(AV206:AV207)</f>
        <v>1</v>
      </c>
      <c r="AX283" s="112">
        <f>DCOUNTA(AX197:AX210,1,AX289:AX292)-DCOUNTA(AX197:AX204,1,AX289:AX292)-COUNT(AX206:AX207)</f>
        <v>2</v>
      </c>
      <c r="AZ283" s="112">
        <f>DCOUNTA(AZ197:AZ210,1,AZ289:AZ292)-DCOUNTA(AZ197:AZ204,1,AZ289:AZ292)-COUNT(AZ206:AZ207)</f>
        <v>2</v>
      </c>
      <c r="BB283" s="112">
        <f>DCOUNTA(BB197:BB210,1,BB289:BB292)-DCOUNTA(BB197:BB204,1,BB289:BB292)-COUNT(BB206:BB207)</f>
        <v>1</v>
      </c>
      <c r="BD283" s="112">
        <f>DCOUNTA(BD197:BD210,1,BD289:BD292)-DCOUNTA(BD197:BD204,1,BD289:BD292)-COUNT(BD206:BD207)</f>
        <v>2</v>
      </c>
      <c r="BF283" s="112">
        <f>DCOUNTA(BF197:BF210,1,BF289:BF292)-DCOUNTA(BF197:BF204,1,BF289:BF292)-COUNT(BF206:BF207)</f>
        <v>2</v>
      </c>
      <c r="BH283" s="112">
        <f>DCOUNTA(BH197:BH210,1,BH289:BH292)-DCOUNTA(BH197:BH204,1,BH289:BH292)-COUNT(BH206:BH207)</f>
        <v>2</v>
      </c>
      <c r="BJ283" s="112">
        <f>DCOUNTA(BJ197:BJ210,1,BJ289:BJ292)-DCOUNTA(BJ197:BJ204,1,BJ289:BJ292)-COUNT(BJ206:BJ207)</f>
        <v>1</v>
      </c>
      <c r="BL283" s="112">
        <f>DCOUNTA(BL197:BL210,1,BL289:BL292)-DCOUNTA(BL197:BL204,1,BL289:BL292)-COUNT(BL206:BL207)</f>
        <v>1</v>
      </c>
      <c r="BN283" s="493">
        <f>DCOUNTA(BN197:BN210,1,BN289:BN292)-DCOUNTA(BN197:BN204,1,BN289:BN292)-COUNT(BN206:BN207)</f>
        <v>4</v>
      </c>
      <c r="BP283" s="112">
        <f>DCOUNTA(BP197:BP210,1,BP289:BP292)-DCOUNTA(BP197:BP204,1,BP289:BP292)-COUNT(BP206:BP207)</f>
        <v>2</v>
      </c>
      <c r="BR283" s="112">
        <f>DCOUNTA(BR197:BR210,1,BR289:BR292)-DCOUNTA(BR197:BR204,1,BR289:BR292)-COUNT(BR206:BR207)</f>
        <v>1</v>
      </c>
      <c r="BT283" s="112">
        <f>DCOUNTA(BT197:BT210,1,BT289:BT292)-DCOUNTA(BT197:BT204,1,BT289:BT292)-COUNT(BT206:BT207)</f>
        <v>2</v>
      </c>
      <c r="BV283" s="112">
        <f>DCOUNTA(BV197:BV210,1,BV289:BV292)-DCOUNTA(BV197:BV204,1,BV289:BV292)-COUNT(BV206:BV207)</f>
        <v>3</v>
      </c>
      <c r="BX283" s="493">
        <f>DCOUNTA(BX197:BX210,1,BX289:BX292)-DCOUNTA(BX197:BX204,1,BX289:BX292)-COUNT(BX206:BX207)</f>
        <v>2</v>
      </c>
      <c r="BZ283" s="112">
        <f>DCOUNTA(BZ197:BZ210,1,BZ289:BZ292)-DCOUNTA(BZ197:BZ204,1,BZ289:BZ292)-COUNT(BZ206:BZ207)</f>
        <v>1</v>
      </c>
      <c r="CB283" s="112">
        <f>DCOUNTA(CB197:CB210,1,CB289:CB292)-DCOUNTA(CB197:CB204,1,CB289:CB292)-COUNT(CB206:CB207)</f>
        <v>1</v>
      </c>
      <c r="CD283" s="525">
        <f>DCOUNTA(CD197:CD210,1,CD289:CD292)-DCOUNTA(CD197:CD204,1,CD289:CD292)-COUNT(CD206:CD207)</f>
        <v>2</v>
      </c>
      <c r="CF283" s="112">
        <f>DCOUNTA(CF197:CF210,1,CF289:CF292)-DCOUNTA(CF197:CF204,1,CF289:CF292)-COUNT(CF206:CF207)</f>
        <v>2</v>
      </c>
      <c r="CH283" s="112">
        <f>DCOUNTA(CH197:CH210,1,CH289:CH292)-DCOUNTA(CH197:CH204,1,CH289:CH292)-COUNT(CH206:CH207)</f>
        <v>4</v>
      </c>
      <c r="CJ283" s="112">
        <f>DCOUNTA(CJ197:CJ210,1,CJ289:CJ292)-DCOUNTA(CJ197:CJ204,1,CJ289:CJ292)-COUNT(CJ206:CJ207)</f>
        <v>2</v>
      </c>
      <c r="CL283" s="112">
        <f>DCOUNTA(CL197:CL210,1,CL289:CL292)-DCOUNTA(CL197:CL204,1,CL289:CL292)-COUNT(CL206:CL207)</f>
        <v>1</v>
      </c>
      <c r="CN283" s="112">
        <f>DCOUNTA(CN197:CN210,1,CN289:CN292)-DCOUNTA(CN197:CN204,1,CN289:CN292)-COUNT(CN206:CN207)</f>
        <v>2</v>
      </c>
      <c r="CP283" s="112">
        <f>DCOUNTA(CP197:CP210,1,CP289:CP292)-DCOUNTA(CP197:CP204,1,CP289:CP292)-COUNT(CP206:CP207)</f>
        <v>1</v>
      </c>
      <c r="CR283" s="112">
        <f>DCOUNTA(CR197:CR210,1,CR289:CR292)-DCOUNTA(CR197:CR204,1,CR289:CR292)-COUNT(CR206:CR207)</f>
        <v>2</v>
      </c>
      <c r="CT283" s="112">
        <f>DCOUNTA(CT197:CT210,1,CT289:CT292)-DCOUNTA(CT197:CT204,1,CT289:CT292)-COUNT(CT206:CT207)</f>
        <v>3</v>
      </c>
      <c r="CV283" s="112">
        <f>DCOUNTA(CV197:CV210,1,CV289:CV292)-DCOUNTA(CV197:CV204,1,CV289:CV292)-COUNT(CV206:CV207)</f>
        <v>3</v>
      </c>
      <c r="CX283" s="112">
        <f>DCOUNTA(CX197:CX210,1,CX289:CX292)-DCOUNTA(CX197:CX204,1,CX289:CX292)-COUNT(CX206:CX207)</f>
        <v>3</v>
      </c>
      <c r="CZ283" s="112">
        <f>DCOUNTA(CZ197:CZ210,1,CZ289:CZ292)-DCOUNTA(CZ197:CZ204,1,CZ289:CZ292)-COUNT(CZ206:CZ207)</f>
        <v>4</v>
      </c>
      <c r="DA283" s="161"/>
    </row>
    <row r="284" spans="2:105" x14ac:dyDescent="0.25">
      <c r="B284" s="16">
        <f>COUNT(B213,B215:B232)</f>
        <v>19</v>
      </c>
      <c r="C284" s="18" t="s">
        <v>222</v>
      </c>
      <c r="D284" s="32">
        <f>DCOUNT(D212:D232,1,D289:D292)-COUNT(D214)</f>
        <v>1</v>
      </c>
      <c r="F284" s="32">
        <f>DCOUNTA(F212:F232,1,F289:F292)-COUNT(F214)</f>
        <v>0</v>
      </c>
      <c r="H284" s="32">
        <f>DCOUNTA(H212:H232,1,H289:H292)-COUNT(H214)</f>
        <v>11</v>
      </c>
      <c r="I284" s="113"/>
      <c r="J284" s="493">
        <f>DCOUNTA(J212:J232,1,J289:J292)-COUNT(J214)</f>
        <v>2</v>
      </c>
      <c r="L284" s="32">
        <f>DCOUNTA(L212:L232,1,L289:L292)-COUNT(L214)</f>
        <v>3</v>
      </c>
      <c r="N284" s="525">
        <f>DCOUNTA(N212:N232,1,N289:N292)-COUNT(N214)</f>
        <v>3</v>
      </c>
      <c r="P284" s="32">
        <f>DCOUNTA(P212:P232,1,P289:P292)-COUNT(P214)</f>
        <v>10</v>
      </c>
      <c r="R284" s="32">
        <f>DCOUNTA(R212:R232,1,R289:R292)-COUNT(R214)</f>
        <v>19</v>
      </c>
      <c r="T284" s="32">
        <f>DCOUNTA(T212:T232,1,T289:T292)-COUNT(T214)</f>
        <v>14</v>
      </c>
      <c r="U284" s="178"/>
      <c r="V284" s="32">
        <f>DCOUNTA(V212:V232,1,V289:V292)-COUNT(V214)</f>
        <v>15</v>
      </c>
      <c r="X284" s="32">
        <f>DCOUNTA(X212:X232,1,X289:X292)-COUNT(X214)</f>
        <v>1</v>
      </c>
      <c r="Z284" s="32">
        <f>DCOUNTA(Z212:Z232,1,Z289:Z292)-COUNT(Z214)</f>
        <v>18</v>
      </c>
      <c r="AB284" s="32">
        <f>DCOUNTA(AB212:AB232,1,AB289:AB292)-COUNT(AB214)</f>
        <v>6</v>
      </c>
      <c r="AD284" s="32">
        <f>DCOUNTA(AD212:AD232,1,AD289:AD292)-COUNT(AD214)</f>
        <v>1</v>
      </c>
      <c r="AF284" s="32">
        <f>DCOUNTA(AF212:AF232,1,AF289:AF292)-COUNT(AF214)</f>
        <v>1</v>
      </c>
      <c r="AH284" s="32">
        <f>DCOUNTA(AH212:AH232,1,AH289:AH292)-COUNT(AH214)</f>
        <v>13</v>
      </c>
      <c r="AJ284" s="32">
        <f>DCOUNTA(AJ212:AJ232,1,AJ289:AJ292)-COUNT(AJ214)</f>
        <v>15</v>
      </c>
      <c r="AL284" s="111">
        <f>DCOUNTA(AL212:AL232,1,AL289:AL292)-COUNT(AL214)</f>
        <v>4</v>
      </c>
      <c r="AN284" s="493">
        <f>DCOUNTA(AN212:AN232,1,AN289:AN292)-COUNT(AN214)</f>
        <v>13</v>
      </c>
      <c r="AP284" s="111">
        <f>DCOUNTA(AP212:AP232,1,AP289:AP292)-COUNT(AP214)</f>
        <v>4</v>
      </c>
      <c r="AR284" s="493">
        <f>DCOUNTA(AR212:AR232,1,AR289:AR292)-COUNT(AR214)</f>
        <v>4</v>
      </c>
      <c r="AT284" s="493">
        <f>DCOUNTA(AT212:AT232,1,AT289:AT292)-COUNT(AT214)</f>
        <v>2</v>
      </c>
      <c r="AV284" s="111">
        <f>DCOUNTA(AV212:AV232,1,AV289:AV292)-COUNT(AV214)</f>
        <v>1</v>
      </c>
      <c r="AX284" s="111">
        <f>DCOUNTA(AX212:AX232,1,AX289:AX292)-COUNT(AX214)</f>
        <v>6</v>
      </c>
      <c r="AZ284" s="111">
        <f>DCOUNTA(AZ212:AZ232,1,AZ289:AZ292)-COUNT(AZ214)</f>
        <v>13</v>
      </c>
      <c r="BB284" s="111">
        <f>DCOUNTA(BB212:BB232,1,BB289:BB292)-COUNT(BB214)</f>
        <v>0</v>
      </c>
      <c r="BD284" s="111">
        <f>DCOUNTA(BD212:BD232,1,BD289:BD292)-COUNT(BD214)</f>
        <v>0</v>
      </c>
      <c r="BF284" s="111">
        <f>DCOUNTA(BF212:BF232,1,BF289:BF292)-COUNT(BF214)</f>
        <v>12</v>
      </c>
      <c r="BH284" s="111">
        <f>DCOUNTA(BH212:BH232,1,BH289:BH292)-COUNT(BH214)</f>
        <v>2</v>
      </c>
      <c r="BJ284" s="111">
        <f>DCOUNTA(BJ212:BJ232,1,BJ289:BJ292)-COUNT(BJ214)</f>
        <v>0</v>
      </c>
      <c r="BL284" s="111">
        <f>DCOUNTA(BL212:BL232,1,BL289:BL292)-COUNT(BL214)</f>
        <v>15</v>
      </c>
      <c r="BN284" s="493">
        <f>DCOUNTA(BN212:BN232,1,BN289:BN292)-COUNT(BN214)</f>
        <v>18</v>
      </c>
      <c r="BP284" s="111">
        <f>DCOUNTA(BP212:BP232,1,BP289:BP292)-COUNT(BP214)</f>
        <v>14</v>
      </c>
      <c r="BR284" s="111">
        <f>DCOUNTA(BR212:BR232,1,BR289:BR292)-COUNT(BR214)</f>
        <v>14</v>
      </c>
      <c r="BT284" s="111">
        <f>DCOUNTA(BT212:BT232,1,BT289:BT292)-COUNT(BT214)</f>
        <v>0</v>
      </c>
      <c r="BV284" s="111">
        <f>DCOUNTA(BV212:BV232,1,BV289:BV292)-COUNT(BV214)</f>
        <v>11</v>
      </c>
      <c r="BX284" s="493">
        <f>DCOUNTA(BX212:BX232,1,BX289:BX292)-COUNT(BX214)</f>
        <v>0</v>
      </c>
      <c r="BZ284" s="111">
        <f>DCOUNTA(BZ212:BZ232,1,BZ289:BZ292)-COUNT(BZ214)</f>
        <v>0</v>
      </c>
      <c r="CB284" s="111">
        <f>DCOUNTA(CB212:CB232,1,CB289:CB292)-COUNT(CB214)</f>
        <v>14</v>
      </c>
      <c r="CD284" s="525">
        <f>DCOUNTA(CD212:CD232,1,CD289:CD292)-COUNT(CD214)</f>
        <v>3</v>
      </c>
      <c r="CF284" s="111">
        <f>DCOUNTA(CF212:CF232,1,CF289:CF292)-COUNT(CF214)</f>
        <v>1</v>
      </c>
      <c r="CH284" s="111">
        <f>DCOUNTA(CH212:CH232,1,CH289:CH292)-COUNT(CH214)</f>
        <v>18</v>
      </c>
      <c r="CJ284" s="111">
        <f>DCOUNTA(CJ212:CJ232,1,CJ289:CJ292)-COUNT(CJ214)</f>
        <v>14</v>
      </c>
      <c r="CL284" s="111">
        <f>DCOUNTA(CL212:CL232,1,CL289:CL292)-COUNT(CL214)</f>
        <v>10</v>
      </c>
      <c r="CN284" s="111">
        <f>DCOUNTA(CN212:CN232,1,CN289:CN292)-COUNT(CN214)</f>
        <v>15</v>
      </c>
      <c r="CP284" s="111">
        <f>DCOUNTA(CP212:CP232,1,CP289:CP292)-COUNT(CP214)</f>
        <v>2</v>
      </c>
      <c r="CR284" s="111">
        <f>DCOUNTA(CR212:CR232,1,CR289:CR292)-COUNT(CR214)</f>
        <v>4</v>
      </c>
      <c r="CT284" s="111">
        <f>DCOUNTA(CT212:CT232,1,CT289:CT292)-COUNT(CT214)</f>
        <v>16</v>
      </c>
      <c r="CV284" s="111">
        <f>DCOUNTA(CV212:CV232,1,CV289:CV292)-COUNT(CV214)</f>
        <v>13</v>
      </c>
      <c r="CX284" s="111">
        <f>DCOUNTA(CX212:CX232,1,CX289:CX292)-COUNT(CX214)</f>
        <v>13</v>
      </c>
      <c r="CZ284" s="111">
        <f>DCOUNTA(CZ212:CZ232,1,CZ289:CZ292)-COUNT(CZ214)</f>
        <v>16</v>
      </c>
      <c r="DA284" s="161"/>
    </row>
    <row r="285" spans="2:105" s="398" customFormat="1" x14ac:dyDescent="0.25">
      <c r="B285" s="472">
        <f>COUNT(B236:B237)</f>
        <v>2</v>
      </c>
      <c r="C285" s="19" t="s">
        <v>223</v>
      </c>
      <c r="D285" s="467">
        <f>COUNTA(E236:E238)</f>
        <v>1</v>
      </c>
      <c r="E285" s="467"/>
      <c r="F285" s="467">
        <f>COUNTA(G236:G238)</f>
        <v>0</v>
      </c>
      <c r="G285" s="403"/>
      <c r="H285" s="467">
        <f>COUNTA(I236:I238)</f>
        <v>2</v>
      </c>
      <c r="I285" s="468"/>
      <c r="J285" s="494">
        <f>COUNTA(K236:K238)</f>
        <v>1</v>
      </c>
      <c r="K285" s="488"/>
      <c r="L285" s="467">
        <f>COUNTA(M236:M238)</f>
        <v>1</v>
      </c>
      <c r="M285" s="404"/>
      <c r="N285" s="526">
        <f>COUNTA(O236:O238)</f>
        <v>1</v>
      </c>
      <c r="O285" s="527"/>
      <c r="P285" s="467">
        <f>COUNTA(Q236:Q238)</f>
        <v>1</v>
      </c>
      <c r="Q285" s="473"/>
      <c r="R285" s="467">
        <f>COUNTA(S236:S238)</f>
        <v>1</v>
      </c>
      <c r="S285" s="469"/>
      <c r="T285" s="467">
        <f>COUNTA(U236:U238)</f>
        <v>3</v>
      </c>
      <c r="U285" s="470"/>
      <c r="V285" s="467">
        <f>COUNTA(W236:W238)</f>
        <v>3</v>
      </c>
      <c r="W285" s="474"/>
      <c r="X285" s="467">
        <f>COUNTA(Y236:Y238)</f>
        <v>0</v>
      </c>
      <c r="Y285" s="469"/>
      <c r="Z285" s="467">
        <f>COUNTA(AA236:AA238)</f>
        <v>1</v>
      </c>
      <c r="AA285" s="475"/>
      <c r="AB285" s="467">
        <f>COUNTA(AC236:AC238)</f>
        <v>1</v>
      </c>
      <c r="AC285" s="475"/>
      <c r="AD285" s="467">
        <f>COUNTA(AE236:AE238)</f>
        <v>0</v>
      </c>
      <c r="AE285" s="471"/>
      <c r="AF285" s="467">
        <f>COUNTA(AG236:AG238)</f>
        <v>3</v>
      </c>
      <c r="AG285" s="403"/>
      <c r="AH285" s="467">
        <f>COUNTA(AI236:AI238)</f>
        <v>1</v>
      </c>
      <c r="AI285" s="475"/>
      <c r="AJ285" s="467">
        <f>COUNTA(AK236:AK238)</f>
        <v>1</v>
      </c>
      <c r="AK285" s="404"/>
      <c r="AL285" s="467">
        <f>COUNTA(AM236:AM238)</f>
        <v>3</v>
      </c>
      <c r="AM285" s="475"/>
      <c r="AN285" s="494">
        <f>COUNTA(AO236:AO238)</f>
        <v>0</v>
      </c>
      <c r="AO285" s="488"/>
      <c r="AP285" s="467">
        <f>COUNTA(AQ236:AQ238)</f>
        <v>2</v>
      </c>
      <c r="AQ285" s="475"/>
      <c r="AR285" s="494">
        <f>COUNTA(AS236:AS238)</f>
        <v>1</v>
      </c>
      <c r="AS285" s="488"/>
      <c r="AT285" s="494">
        <f>COUNTA(AU236:AU238)</f>
        <v>0</v>
      </c>
      <c r="AU285" s="488"/>
      <c r="AV285" s="467">
        <f>COUNTA(AW236:AW238)</f>
        <v>0</v>
      </c>
      <c r="AW285" s="475"/>
      <c r="AX285" s="467">
        <f>COUNTA(AY236:AY238)</f>
        <v>0</v>
      </c>
      <c r="AY285" s="476"/>
      <c r="AZ285" s="467">
        <f>COUNTA(BA236:BA238)</f>
        <v>1</v>
      </c>
      <c r="BA285" s="404"/>
      <c r="BB285" s="467">
        <f>COUNTA(BC236:BC238)</f>
        <v>0</v>
      </c>
      <c r="BC285" s="475"/>
      <c r="BD285" s="467">
        <f>COUNTA(BE236:BE238)</f>
        <v>0</v>
      </c>
      <c r="BE285" s="477"/>
      <c r="BF285" s="467">
        <f>COUNTA(BG236:BG238)</f>
        <v>1</v>
      </c>
      <c r="BG285" s="475"/>
      <c r="BH285" s="467">
        <v>0</v>
      </c>
      <c r="BI285" s="475"/>
      <c r="BJ285" s="467">
        <f>COUNTA(BK236:BK238)</f>
        <v>1</v>
      </c>
      <c r="BK285" s="475"/>
      <c r="BL285" s="467">
        <f>COUNTA(BM236:BM238)</f>
        <v>3</v>
      </c>
      <c r="BM285" s="475"/>
      <c r="BN285" s="494">
        <f>COUNTA(BO236:BO238)</f>
        <v>1</v>
      </c>
      <c r="BO285" s="488"/>
      <c r="BP285" s="467">
        <f>COUNTA(BQ236:BQ238)</f>
        <v>0</v>
      </c>
      <c r="BQ285" s="478"/>
      <c r="BR285" s="467">
        <f>COUNTA(BS236:BS238)</f>
        <v>0</v>
      </c>
      <c r="BS285" s="475"/>
      <c r="BT285" s="467">
        <f>COUNTA(BU236:BU238)</f>
        <v>0</v>
      </c>
      <c r="BU285" s="475"/>
      <c r="BV285" s="467">
        <f>COUNTA(BW236:BW238)</f>
        <v>0</v>
      </c>
      <c r="BW285" s="475"/>
      <c r="BX285" s="494">
        <f>COUNTA(BY236:BY238)</f>
        <v>0</v>
      </c>
      <c r="BY285" s="488"/>
      <c r="BZ285" s="467">
        <f>COUNTA(CA236:CA238)</f>
        <v>0</v>
      </c>
      <c r="CA285" s="475"/>
      <c r="CB285" s="467">
        <f>COUNTA(CC236:CC238)</f>
        <v>1</v>
      </c>
      <c r="CC285" s="475"/>
      <c r="CD285" s="526">
        <f>COUNTA(CE236:CE238)</f>
        <v>3</v>
      </c>
      <c r="CE285" s="527"/>
      <c r="CF285" s="467">
        <f>COUNTA(CG236:CG238)</f>
        <v>3</v>
      </c>
      <c r="CG285" s="475"/>
      <c r="CH285" s="467">
        <f>COUNTA(CI236:CI238)</f>
        <v>1</v>
      </c>
      <c r="CI285" s="475"/>
      <c r="CJ285" s="467">
        <f>COUNTA(CK236:CK238)</f>
        <v>3</v>
      </c>
      <c r="CK285" s="475"/>
      <c r="CL285" s="467">
        <f>COUNTA(CM236:CM238)</f>
        <v>1</v>
      </c>
      <c r="CM285" s="475"/>
      <c r="CN285" s="467">
        <f>COUNTA(CO236:CO238)</f>
        <v>1</v>
      </c>
      <c r="CO285" s="475"/>
      <c r="CP285" s="467">
        <f>COUNTA(CQ236:CQ238)</f>
        <v>0</v>
      </c>
      <c r="CQ285" s="475"/>
      <c r="CR285" s="467">
        <f>COUNTA(CS236:CS238)</f>
        <v>1</v>
      </c>
      <c r="CS285" s="475"/>
      <c r="CT285" s="467">
        <f>COUNTA(CU236:CU238)</f>
        <v>2</v>
      </c>
      <c r="CU285" s="475"/>
      <c r="CV285" s="467">
        <f>COUNTA(CW236:CW238)</f>
        <v>0</v>
      </c>
      <c r="CW285" s="479"/>
      <c r="CX285" s="467">
        <f>COUNTA(CY236:CY238)</f>
        <v>1</v>
      </c>
      <c r="CY285" s="479"/>
      <c r="CZ285" s="467">
        <f>COUNTA(DA236:DA238)</f>
        <v>0</v>
      </c>
      <c r="DA285" s="479"/>
    </row>
    <row r="286" spans="2:105" x14ac:dyDescent="0.25">
      <c r="B286" s="16">
        <f>SUM(B269:B285)</f>
        <v>176</v>
      </c>
      <c r="C286" s="20" t="s">
        <v>224</v>
      </c>
      <c r="D286" s="21">
        <f>SUM(D269:D285)</f>
        <v>42</v>
      </c>
      <c r="F286" s="21">
        <f>SUM(F269:F285)</f>
        <v>1</v>
      </c>
      <c r="H286" s="21">
        <f>SUM(H269:H285)</f>
        <v>73</v>
      </c>
      <c r="I286" s="113"/>
      <c r="J286" s="490">
        <f>SUM(J269:J285)</f>
        <v>60</v>
      </c>
      <c r="L286" s="21">
        <f>SUM(L269:L285)</f>
        <v>21</v>
      </c>
      <c r="N286" s="528">
        <f>SUM(N269:N285)</f>
        <v>19</v>
      </c>
      <c r="P286" s="21">
        <f>SUM(P269:P285)</f>
        <v>99</v>
      </c>
      <c r="R286" s="21">
        <f>SUM(R269:R285)</f>
        <v>152</v>
      </c>
      <c r="T286" s="21">
        <f>SUM(T269:T285)</f>
        <v>91</v>
      </c>
      <c r="U286" s="178"/>
      <c r="V286" s="21">
        <f>SUM(V269:V285)</f>
        <v>69</v>
      </c>
      <c r="X286" s="21">
        <f>SUM(X269:X285)</f>
        <v>36</v>
      </c>
      <c r="Z286" s="21">
        <f>SUM(Z269:Z285)</f>
        <v>167</v>
      </c>
      <c r="AB286" s="21">
        <f>SUM(AB269:AB285)</f>
        <v>30</v>
      </c>
      <c r="AD286" s="21">
        <f>SUM(AD269:AD285)</f>
        <v>29</v>
      </c>
      <c r="AF286" s="21">
        <f>SUM(AF269:AF285)</f>
        <v>36</v>
      </c>
      <c r="AH286" s="21">
        <f>SUM(AH269:AH285)</f>
        <v>89</v>
      </c>
      <c r="AJ286" s="21">
        <f>SUM(AJ269:AJ285)</f>
        <v>74</v>
      </c>
      <c r="AL286" s="21">
        <f>SUM(AL269:AL285)</f>
        <v>40</v>
      </c>
      <c r="AN286" s="490">
        <f>SUM(AN269:AN285)</f>
        <v>60</v>
      </c>
      <c r="AP286" s="21">
        <f>SUM(AP269:AP285)</f>
        <v>33</v>
      </c>
      <c r="AR286" s="490">
        <f>SUM(AR269:AR285)</f>
        <v>40</v>
      </c>
      <c r="AT286" s="490">
        <f>SUM(AT269:AT285)</f>
        <v>19</v>
      </c>
      <c r="AV286" s="21">
        <f>SUM(AV269:AV285)</f>
        <v>27</v>
      </c>
      <c r="AX286" s="21">
        <f>SUM(AX269:AX285)</f>
        <v>67</v>
      </c>
      <c r="AZ286" s="21">
        <f>SUM(AZ269:AZ285)</f>
        <v>79</v>
      </c>
      <c r="BB286" s="21">
        <f>SUM(BB269:BB285)</f>
        <v>24</v>
      </c>
      <c r="BD286" s="21">
        <f>SUM(BD269:BD285)</f>
        <v>17</v>
      </c>
      <c r="BF286" s="21">
        <f>SUM(BF269:BF285)</f>
        <v>81</v>
      </c>
      <c r="BH286" s="21">
        <f>SUM(BH269:BH285)</f>
        <v>21</v>
      </c>
      <c r="BJ286" s="21">
        <f>SUM(BJ269:BJ285)</f>
        <v>9</v>
      </c>
      <c r="BL286" s="21">
        <f>SUM(BL269:BL285)</f>
        <v>84</v>
      </c>
      <c r="BN286" s="490">
        <f>SUM(BN269:BN285)</f>
        <v>164</v>
      </c>
      <c r="BP286" s="21">
        <f>SUM(BP269:BP285)</f>
        <v>64</v>
      </c>
      <c r="BR286" s="21">
        <f>SUM(BR269:BR285)</f>
        <v>62</v>
      </c>
      <c r="BT286" s="21">
        <f>SUM(BT269:BT285)</f>
        <v>22</v>
      </c>
      <c r="BV286" s="21">
        <f>SUM(BV269:BV285)</f>
        <v>86</v>
      </c>
      <c r="BX286" s="490">
        <f>SUM(BX269:BX285)</f>
        <v>33</v>
      </c>
      <c r="BZ286" s="21">
        <f>SUM(BZ269:BZ285)</f>
        <v>1</v>
      </c>
      <c r="CB286" s="21">
        <f>SUM(CB269:CB285)</f>
        <v>67</v>
      </c>
      <c r="CD286" s="528">
        <f>SUM(CD269:CD285)</f>
        <v>37</v>
      </c>
      <c r="CF286" s="21">
        <f>SUM(CF269:CF285)</f>
        <v>39</v>
      </c>
      <c r="CH286" s="21">
        <f>SUM(CH269:CH285)</f>
        <v>152</v>
      </c>
      <c r="CJ286" s="21">
        <f>SUM(CJ269:CJ285)</f>
        <v>76</v>
      </c>
      <c r="CL286" s="21">
        <f>SUM(CL269:CL285)</f>
        <v>90</v>
      </c>
      <c r="CN286" s="21">
        <f>SUM(CN269:CN285)</f>
        <v>64</v>
      </c>
      <c r="CP286" s="21">
        <f>SUM(CP269:CP285)</f>
        <v>37</v>
      </c>
      <c r="CR286" s="21">
        <f>SUM(CR269:CR285)</f>
        <v>17</v>
      </c>
      <c r="CT286" s="21">
        <f>SUM(CT269:CT285)</f>
        <v>167</v>
      </c>
      <c r="CV286" s="21">
        <f>SUM(CV269:CV285)</f>
        <v>115</v>
      </c>
      <c r="CX286" s="21">
        <f>SUM(CX269:CX285)</f>
        <v>82</v>
      </c>
      <c r="CZ286" s="21">
        <f>SUM(CZ269:CZ285)</f>
        <v>66</v>
      </c>
      <c r="DA286" s="161"/>
    </row>
    <row r="287" spans="2:105" x14ac:dyDescent="0.25">
      <c r="H287" s="31"/>
      <c r="I287" s="113"/>
      <c r="J287" s="491"/>
      <c r="N287" s="90"/>
      <c r="R287" s="74"/>
      <c r="T287" s="74"/>
      <c r="U287" s="178"/>
      <c r="V287" s="74"/>
      <c r="X287" s="74"/>
      <c r="Z287" s="74"/>
      <c r="AB287" s="74"/>
      <c r="AD287" s="74"/>
      <c r="AF287" s="74"/>
      <c r="AH287" s="74"/>
      <c r="AJ287" s="74"/>
      <c r="AL287" s="113"/>
      <c r="AN287" s="491"/>
      <c r="AR287" s="491"/>
      <c r="AT287" s="491"/>
      <c r="AV287" s="90"/>
      <c r="BB287" s="90"/>
      <c r="BD287" s="90"/>
      <c r="BH287" s="110"/>
      <c r="BJ287" s="110"/>
      <c r="BL287" s="110"/>
      <c r="BN287" s="491"/>
      <c r="BP287" s="110"/>
      <c r="BR287" s="110"/>
      <c r="BT287" s="110"/>
      <c r="BV287" s="110"/>
      <c r="BX287" s="491"/>
      <c r="BZ287" s="110"/>
      <c r="CB287" s="110"/>
      <c r="CD287" s="90"/>
      <c r="CF287" s="110"/>
      <c r="CH287" s="110"/>
      <c r="CJ287" s="110"/>
      <c r="CL287" s="110"/>
      <c r="CN287" s="110"/>
      <c r="CP287" s="110"/>
      <c r="CR287" s="110"/>
      <c r="CT287" s="110"/>
      <c r="CV287" s="110"/>
      <c r="CX287" s="110"/>
      <c r="CZ287" s="110"/>
      <c r="DA287" s="161"/>
    </row>
    <row r="288" spans="2:105" x14ac:dyDescent="0.25">
      <c r="H288" s="31"/>
      <c r="I288" s="113"/>
      <c r="J288" s="491"/>
      <c r="N288" s="90"/>
      <c r="R288" s="74"/>
      <c r="T288" s="74"/>
      <c r="U288" s="178"/>
      <c r="V288" s="74"/>
      <c r="X288" s="74"/>
      <c r="Z288" s="74"/>
      <c r="AB288" s="74"/>
      <c r="AD288" s="74"/>
      <c r="AF288" s="74"/>
      <c r="AH288" s="74"/>
      <c r="AJ288" s="74"/>
      <c r="AL288" s="113"/>
      <c r="AN288" s="491"/>
      <c r="AR288" s="491"/>
      <c r="AT288" s="491"/>
      <c r="AV288" s="90"/>
      <c r="BB288" s="90"/>
      <c r="BD288" s="90"/>
      <c r="BH288" s="110"/>
      <c r="BJ288" s="110"/>
      <c r="BL288" s="110"/>
      <c r="BN288" s="491"/>
      <c r="BP288" s="110"/>
      <c r="BR288" s="110"/>
      <c r="BT288" s="110"/>
      <c r="BV288" s="110"/>
      <c r="BX288" s="491"/>
      <c r="BZ288" s="110"/>
      <c r="CB288" s="110"/>
      <c r="CD288" s="90"/>
      <c r="CF288" s="110"/>
      <c r="CH288" s="110"/>
      <c r="CJ288" s="110"/>
      <c r="CL288" s="110"/>
      <c r="CN288" s="110"/>
      <c r="CP288" s="110"/>
      <c r="CR288" s="110"/>
      <c r="CT288" s="110">
        <f>DCOUNTA(CT7:CT252,1,CT295:CU296)</f>
        <v>88</v>
      </c>
      <c r="CV288" s="110"/>
      <c r="CX288" s="110"/>
      <c r="CZ288" s="110"/>
      <c r="DA288" s="161"/>
    </row>
    <row r="289" spans="4:105" x14ac:dyDescent="0.25">
      <c r="D289" s="29" t="s">
        <v>296</v>
      </c>
      <c r="F289" s="29" t="s">
        <v>296</v>
      </c>
      <c r="H289" s="29" t="s">
        <v>296</v>
      </c>
      <c r="I289" s="113"/>
      <c r="J289" s="495" t="s">
        <v>296</v>
      </c>
      <c r="L289" s="29" t="s">
        <v>296</v>
      </c>
      <c r="N289" s="39" t="s">
        <v>296</v>
      </c>
      <c r="P289" s="29" t="s">
        <v>296</v>
      </c>
      <c r="R289" s="29" t="s">
        <v>296</v>
      </c>
      <c r="T289" s="29" t="s">
        <v>296</v>
      </c>
      <c r="U289" s="178"/>
      <c r="V289" s="29" t="s">
        <v>296</v>
      </c>
      <c r="X289" s="29" t="s">
        <v>296</v>
      </c>
      <c r="Z289" s="29" t="s">
        <v>296</v>
      </c>
      <c r="AB289" s="29" t="s">
        <v>296</v>
      </c>
      <c r="AD289" s="29" t="s">
        <v>296</v>
      </c>
      <c r="AF289" s="29" t="s">
        <v>296</v>
      </c>
      <c r="AH289" s="29" t="s">
        <v>296</v>
      </c>
      <c r="AJ289" s="29" t="s">
        <v>296</v>
      </c>
      <c r="AL289" s="29" t="s">
        <v>296</v>
      </c>
      <c r="AN289" s="495" t="s">
        <v>296</v>
      </c>
      <c r="AP289" s="29" t="s">
        <v>296</v>
      </c>
      <c r="AR289" s="495" t="s">
        <v>296</v>
      </c>
      <c r="AT289" s="495" t="s">
        <v>296</v>
      </c>
      <c r="AV289" s="29" t="s">
        <v>296</v>
      </c>
      <c r="AX289" s="29" t="s">
        <v>296</v>
      </c>
      <c r="AZ289" s="29" t="s">
        <v>296</v>
      </c>
      <c r="BB289" s="29" t="s">
        <v>296</v>
      </c>
      <c r="BD289" s="29" t="s">
        <v>296</v>
      </c>
      <c r="BF289" s="29" t="s">
        <v>296</v>
      </c>
      <c r="BH289" s="29" t="s">
        <v>296</v>
      </c>
      <c r="BJ289" s="29" t="s">
        <v>296</v>
      </c>
      <c r="BL289" s="29" t="s">
        <v>296</v>
      </c>
      <c r="BN289" s="495" t="s">
        <v>296</v>
      </c>
      <c r="BP289" s="29" t="s">
        <v>296</v>
      </c>
      <c r="BR289" s="29" t="s">
        <v>296</v>
      </c>
      <c r="BT289" s="29" t="s">
        <v>296</v>
      </c>
      <c r="BV289" s="29" t="s">
        <v>296</v>
      </c>
      <c r="BX289" s="495" t="s">
        <v>296</v>
      </c>
      <c r="BZ289" s="29" t="s">
        <v>296</v>
      </c>
      <c r="CB289" s="29" t="s">
        <v>296</v>
      </c>
      <c r="CD289" s="39" t="s">
        <v>296</v>
      </c>
      <c r="CF289" s="29" t="s">
        <v>296</v>
      </c>
      <c r="CH289" s="29" t="s">
        <v>296</v>
      </c>
      <c r="CJ289" s="29" t="s">
        <v>296</v>
      </c>
      <c r="CL289" s="29" t="s">
        <v>296</v>
      </c>
      <c r="CN289" s="29" t="s">
        <v>296</v>
      </c>
      <c r="CP289" s="29" t="s">
        <v>296</v>
      </c>
      <c r="CR289" s="29" t="s">
        <v>296</v>
      </c>
      <c r="CT289" s="29" t="s">
        <v>296</v>
      </c>
      <c r="CV289" s="29" t="s">
        <v>296</v>
      </c>
      <c r="CX289" s="29" t="s">
        <v>296</v>
      </c>
      <c r="CZ289" s="29" t="s">
        <v>296</v>
      </c>
      <c r="DA289" s="161"/>
    </row>
    <row r="290" spans="4:105" x14ac:dyDescent="0.25">
      <c r="D290" s="31" t="s">
        <v>297</v>
      </c>
      <c r="F290" s="31" t="s">
        <v>297</v>
      </c>
      <c r="H290" s="31" t="s">
        <v>297</v>
      </c>
      <c r="I290" s="113"/>
      <c r="J290" s="491" t="s">
        <v>297</v>
      </c>
      <c r="L290" s="31" t="s">
        <v>297</v>
      </c>
      <c r="N290" s="90" t="s">
        <v>297</v>
      </c>
      <c r="P290" s="31" t="s">
        <v>297</v>
      </c>
      <c r="R290" s="31" t="s">
        <v>297</v>
      </c>
      <c r="T290" s="31" t="s">
        <v>297</v>
      </c>
      <c r="U290" s="178"/>
      <c r="V290" s="31" t="s">
        <v>297</v>
      </c>
      <c r="X290" s="31" t="s">
        <v>297</v>
      </c>
      <c r="Z290" s="31" t="s">
        <v>297</v>
      </c>
      <c r="AB290" s="31" t="s">
        <v>297</v>
      </c>
      <c r="AD290" s="31" t="s">
        <v>297</v>
      </c>
      <c r="AF290" s="31" t="s">
        <v>297</v>
      </c>
      <c r="AH290" s="31" t="s">
        <v>297</v>
      </c>
      <c r="AJ290" s="31" t="s">
        <v>297</v>
      </c>
      <c r="AL290" s="66" t="s">
        <v>297</v>
      </c>
      <c r="AN290" s="491" t="s">
        <v>297</v>
      </c>
      <c r="AP290" s="66" t="s">
        <v>297</v>
      </c>
      <c r="AR290" s="491" t="s">
        <v>297</v>
      </c>
      <c r="AT290" s="491" t="s">
        <v>297</v>
      </c>
      <c r="AV290" s="66" t="s">
        <v>297</v>
      </c>
      <c r="AX290" s="66" t="s">
        <v>297</v>
      </c>
      <c r="AZ290" s="66" t="s">
        <v>297</v>
      </c>
      <c r="BB290" s="66" t="s">
        <v>297</v>
      </c>
      <c r="BD290" s="66" t="s">
        <v>297</v>
      </c>
      <c r="BF290" s="66" t="s">
        <v>297</v>
      </c>
      <c r="BH290" s="66" t="s">
        <v>297</v>
      </c>
      <c r="BJ290" s="66" t="s">
        <v>297</v>
      </c>
      <c r="BL290" s="66" t="s">
        <v>297</v>
      </c>
      <c r="BN290" s="491" t="s">
        <v>297</v>
      </c>
      <c r="BP290" s="66" t="s">
        <v>297</v>
      </c>
      <c r="BR290" s="66" t="s">
        <v>297</v>
      </c>
      <c r="BT290" s="66" t="s">
        <v>297</v>
      </c>
      <c r="BV290" s="66" t="s">
        <v>297</v>
      </c>
      <c r="BX290" s="491" t="s">
        <v>297</v>
      </c>
      <c r="BZ290" s="66" t="s">
        <v>297</v>
      </c>
      <c r="CB290" s="66" t="s">
        <v>297</v>
      </c>
      <c r="CD290" s="90" t="s">
        <v>297</v>
      </c>
      <c r="CF290" s="66" t="s">
        <v>297</v>
      </c>
      <c r="CH290" s="66" t="s">
        <v>297</v>
      </c>
      <c r="CJ290" s="66" t="s">
        <v>297</v>
      </c>
      <c r="CL290" s="66" t="s">
        <v>297</v>
      </c>
      <c r="CN290" s="66" t="s">
        <v>297</v>
      </c>
      <c r="CP290" s="66" t="s">
        <v>297</v>
      </c>
      <c r="CR290" s="66" t="s">
        <v>297</v>
      </c>
      <c r="CT290" s="66" t="s">
        <v>297</v>
      </c>
      <c r="CV290" s="66" t="s">
        <v>297</v>
      </c>
      <c r="CX290" s="66" t="s">
        <v>297</v>
      </c>
      <c r="CZ290" s="66" t="s">
        <v>297</v>
      </c>
      <c r="DA290" s="161"/>
    </row>
    <row r="291" spans="4:105" x14ac:dyDescent="0.25">
      <c r="D291" s="29" t="s">
        <v>296</v>
      </c>
      <c r="F291" s="29" t="s">
        <v>296</v>
      </c>
      <c r="H291" s="29" t="s">
        <v>296</v>
      </c>
      <c r="I291" s="113"/>
      <c r="J291" s="495" t="s">
        <v>296</v>
      </c>
      <c r="L291" s="29" t="s">
        <v>296</v>
      </c>
      <c r="N291" s="39" t="s">
        <v>296</v>
      </c>
      <c r="P291" s="29" t="s">
        <v>296</v>
      </c>
      <c r="R291" s="29" t="s">
        <v>296</v>
      </c>
      <c r="T291" s="29" t="s">
        <v>296</v>
      </c>
      <c r="U291" s="178"/>
      <c r="V291" s="29" t="s">
        <v>296</v>
      </c>
      <c r="X291" s="29" t="s">
        <v>296</v>
      </c>
      <c r="Z291" s="29" t="s">
        <v>296</v>
      </c>
      <c r="AB291" s="29" t="s">
        <v>296</v>
      </c>
      <c r="AD291" s="29" t="s">
        <v>296</v>
      </c>
      <c r="AF291" s="29" t="s">
        <v>296</v>
      </c>
      <c r="AH291" s="29" t="s">
        <v>296</v>
      </c>
      <c r="AJ291" s="29" t="s">
        <v>296</v>
      </c>
      <c r="AL291" s="29" t="s">
        <v>296</v>
      </c>
      <c r="AN291" s="495" t="s">
        <v>296</v>
      </c>
      <c r="AP291" s="29" t="s">
        <v>296</v>
      </c>
      <c r="AR291" s="495" t="s">
        <v>296</v>
      </c>
      <c r="AT291" s="495" t="s">
        <v>296</v>
      </c>
      <c r="AV291" s="29" t="s">
        <v>296</v>
      </c>
      <c r="AX291" s="29" t="s">
        <v>296</v>
      </c>
      <c r="AZ291" s="29" t="s">
        <v>296</v>
      </c>
      <c r="BB291" s="29" t="s">
        <v>296</v>
      </c>
      <c r="BD291" s="29" t="s">
        <v>296</v>
      </c>
      <c r="BF291" s="29" t="s">
        <v>296</v>
      </c>
      <c r="BH291" s="29" t="s">
        <v>296</v>
      </c>
      <c r="BJ291" s="29" t="s">
        <v>296</v>
      </c>
      <c r="BL291" s="29" t="s">
        <v>296</v>
      </c>
      <c r="BN291" s="495" t="s">
        <v>296</v>
      </c>
      <c r="BP291" s="29" t="s">
        <v>296</v>
      </c>
      <c r="BR291" s="29" t="s">
        <v>296</v>
      </c>
      <c r="BT291" s="29" t="s">
        <v>296</v>
      </c>
      <c r="BV291" s="29" t="s">
        <v>296</v>
      </c>
      <c r="BX291" s="495" t="s">
        <v>296</v>
      </c>
      <c r="BZ291" s="29" t="s">
        <v>296</v>
      </c>
      <c r="CB291" s="29" t="s">
        <v>296</v>
      </c>
      <c r="CD291" s="39" t="s">
        <v>296</v>
      </c>
      <c r="CF291" s="29" t="s">
        <v>296</v>
      </c>
      <c r="CH291" s="29" t="s">
        <v>296</v>
      </c>
      <c r="CJ291" s="29" t="s">
        <v>296</v>
      </c>
      <c r="CL291" s="29" t="s">
        <v>296</v>
      </c>
      <c r="CN291" s="29" t="s">
        <v>296</v>
      </c>
      <c r="CP291" s="29" t="s">
        <v>296</v>
      </c>
      <c r="CR291" s="29" t="s">
        <v>296</v>
      </c>
      <c r="CT291" s="29" t="s">
        <v>296</v>
      </c>
      <c r="CV291" s="29" t="s">
        <v>296</v>
      </c>
      <c r="CX291" s="29" t="s">
        <v>296</v>
      </c>
      <c r="CZ291" s="29" t="s">
        <v>296</v>
      </c>
      <c r="DA291" s="161"/>
    </row>
    <row r="292" spans="4:105" x14ac:dyDescent="0.25">
      <c r="D292" s="31" t="str">
        <f>"T"</f>
        <v>T</v>
      </c>
      <c r="F292" s="54" t="s">
        <v>295</v>
      </c>
      <c r="H292" s="54" t="s">
        <v>295</v>
      </c>
      <c r="I292" s="113"/>
      <c r="J292" s="496" t="s">
        <v>295</v>
      </c>
      <c r="L292" s="54" t="s">
        <v>295</v>
      </c>
      <c r="N292" s="54" t="s">
        <v>295</v>
      </c>
      <c r="P292" s="54" t="s">
        <v>295</v>
      </c>
      <c r="R292" s="54" t="s">
        <v>295</v>
      </c>
      <c r="T292" s="54" t="s">
        <v>295</v>
      </c>
      <c r="U292" s="178"/>
      <c r="V292" s="54" t="s">
        <v>295</v>
      </c>
      <c r="X292" s="54" t="s">
        <v>295</v>
      </c>
      <c r="Z292" s="54" t="s">
        <v>295</v>
      </c>
      <c r="AB292" s="54" t="s">
        <v>295</v>
      </c>
      <c r="AD292" s="54" t="s">
        <v>295</v>
      </c>
      <c r="AF292" s="54" t="s">
        <v>295</v>
      </c>
      <c r="AH292" s="54" t="s">
        <v>295</v>
      </c>
      <c r="AJ292" s="54" t="s">
        <v>295</v>
      </c>
      <c r="AL292" s="54" t="s">
        <v>295</v>
      </c>
      <c r="AN292" s="496" t="s">
        <v>295</v>
      </c>
      <c r="AP292" s="54" t="s">
        <v>295</v>
      </c>
      <c r="AR292" s="496" t="s">
        <v>295</v>
      </c>
      <c r="AT292" s="496" t="s">
        <v>295</v>
      </c>
      <c r="AV292" s="54" t="s">
        <v>295</v>
      </c>
      <c r="AX292" s="54" t="s">
        <v>295</v>
      </c>
      <c r="AZ292" s="54" t="s">
        <v>295</v>
      </c>
      <c r="BB292" s="54" t="s">
        <v>295</v>
      </c>
      <c r="BD292" s="54" t="s">
        <v>295</v>
      </c>
      <c r="BF292" s="54" t="s">
        <v>295</v>
      </c>
      <c r="BH292" s="54" t="s">
        <v>295</v>
      </c>
      <c r="BJ292" s="54" t="s">
        <v>295</v>
      </c>
      <c r="BL292" s="54" t="s">
        <v>295</v>
      </c>
      <c r="BN292" s="496" t="s">
        <v>295</v>
      </c>
      <c r="BP292" s="54" t="s">
        <v>295</v>
      </c>
      <c r="BR292" s="54" t="s">
        <v>295</v>
      </c>
      <c r="BT292" s="54" t="s">
        <v>295</v>
      </c>
      <c r="BV292" s="54" t="s">
        <v>295</v>
      </c>
      <c r="BX292" s="496" t="s">
        <v>295</v>
      </c>
      <c r="BZ292" s="54" t="s">
        <v>295</v>
      </c>
      <c r="CB292" s="54" t="s">
        <v>295</v>
      </c>
      <c r="CD292" s="54" t="s">
        <v>295</v>
      </c>
      <c r="CF292" s="54" t="s">
        <v>295</v>
      </c>
      <c r="CH292" s="54" t="s">
        <v>295</v>
      </c>
      <c r="CJ292" s="54" t="s">
        <v>295</v>
      </c>
      <c r="CL292" s="54" t="s">
        <v>295</v>
      </c>
      <c r="CN292" s="54" t="s">
        <v>295</v>
      </c>
      <c r="CP292" s="54" t="s">
        <v>295</v>
      </c>
      <c r="CR292" s="54" t="s">
        <v>295</v>
      </c>
      <c r="CT292" s="54" t="s">
        <v>295</v>
      </c>
      <c r="CV292" s="54" t="s">
        <v>295</v>
      </c>
      <c r="CX292" s="54" t="s">
        <v>295</v>
      </c>
      <c r="CZ292" s="54" t="s">
        <v>295</v>
      </c>
      <c r="DA292" s="161"/>
    </row>
    <row r="293" spans="4:105" x14ac:dyDescent="0.25">
      <c r="H293" s="31"/>
      <c r="I293" s="113"/>
      <c r="J293" s="491"/>
      <c r="N293" s="90"/>
      <c r="R293" s="74"/>
      <c r="T293" s="74"/>
      <c r="U293" s="178"/>
      <c r="V293" s="74"/>
      <c r="X293" s="74"/>
      <c r="AD293" s="90"/>
      <c r="AN293" s="491"/>
      <c r="AR293" s="491"/>
      <c r="AT293" s="491"/>
      <c r="AX293" s="116"/>
      <c r="AZ293" s="122"/>
      <c r="BB293" s="122"/>
      <c r="BN293" s="491"/>
      <c r="BR293" s="137"/>
      <c r="BT293" s="137"/>
      <c r="BX293" s="491"/>
      <c r="CD293" s="90"/>
      <c r="CX293" s="157"/>
      <c r="CZ293" s="157"/>
      <c r="DA293" s="161"/>
    </row>
    <row r="294" spans="4:105" x14ac:dyDescent="0.25">
      <c r="H294" s="74"/>
      <c r="I294" s="113"/>
      <c r="T294" s="178"/>
      <c r="U294" s="178"/>
      <c r="BB294" s="122"/>
      <c r="CX294" s="157"/>
      <c r="CZ294" s="157"/>
      <c r="DA294" s="161"/>
    </row>
    <row r="295" spans="4:105" ht="20" thickBot="1" x14ac:dyDescent="0.3">
      <c r="H295" s="74"/>
      <c r="I295" s="113"/>
      <c r="T295" s="178"/>
      <c r="U295" s="178"/>
      <c r="BB295" s="122"/>
      <c r="CT295" s="530" t="s">
        <v>1524</v>
      </c>
      <c r="CU295" s="530"/>
      <c r="CZ295" s="157"/>
      <c r="DA295" s="161"/>
    </row>
    <row r="296" spans="4:105" x14ac:dyDescent="0.25">
      <c r="H296" s="74"/>
      <c r="I296" s="113"/>
      <c r="T296" s="178"/>
      <c r="U296" s="178"/>
      <c r="CT296" s="90" t="s">
        <v>2349</v>
      </c>
    </row>
    <row r="297" spans="4:105" x14ac:dyDescent="0.25">
      <c r="H297" s="74"/>
      <c r="I297" s="113"/>
      <c r="T297" s="178"/>
      <c r="U297" s="178"/>
    </row>
    <row r="298" spans="4:105" x14ac:dyDescent="0.25">
      <c r="H298" s="74"/>
      <c r="I298" s="113"/>
      <c r="T298" s="178"/>
      <c r="U298" s="178"/>
    </row>
    <row r="299" spans="4:105" x14ac:dyDescent="0.25">
      <c r="H299" s="74"/>
      <c r="I299" s="113"/>
      <c r="T299" s="178"/>
      <c r="U299" s="178"/>
    </row>
    <row r="300" spans="4:105" x14ac:dyDescent="0.25">
      <c r="H300" s="74"/>
      <c r="I300" s="113"/>
      <c r="T300" s="178"/>
      <c r="U300" s="178"/>
    </row>
    <row r="301" spans="4:105" x14ac:dyDescent="0.25">
      <c r="H301" s="74"/>
      <c r="I301" s="113"/>
      <c r="T301" s="178"/>
      <c r="U301" s="178"/>
    </row>
    <row r="302" spans="4:105" x14ac:dyDescent="0.25">
      <c r="H302" s="74"/>
      <c r="I302" s="113"/>
      <c r="T302" s="178"/>
      <c r="U302" s="178"/>
    </row>
    <row r="303" spans="4:105" x14ac:dyDescent="0.25">
      <c r="H303" s="74"/>
      <c r="I303" s="113"/>
      <c r="T303" s="178"/>
      <c r="U303" s="178"/>
    </row>
    <row r="304" spans="4:105" x14ac:dyDescent="0.25">
      <c r="H304" s="74"/>
      <c r="I304" s="113"/>
      <c r="T304" s="178"/>
      <c r="U304" s="178"/>
    </row>
    <row r="305" spans="8:21" x14ac:dyDescent="0.25">
      <c r="H305" s="74"/>
      <c r="I305" s="113"/>
      <c r="T305" s="178"/>
      <c r="U305" s="178"/>
    </row>
    <row r="306" spans="8:21" x14ac:dyDescent="0.25">
      <c r="H306" s="74"/>
      <c r="I306" s="113"/>
      <c r="T306" s="178"/>
      <c r="U306" s="178"/>
    </row>
    <row r="307" spans="8:21" x14ac:dyDescent="0.25">
      <c r="H307" s="74"/>
      <c r="I307" s="113"/>
      <c r="T307" s="178"/>
      <c r="U307" s="178"/>
    </row>
    <row r="308" spans="8:21" x14ac:dyDescent="0.25">
      <c r="H308" s="74"/>
      <c r="I308" s="113"/>
      <c r="T308" s="178"/>
      <c r="U308" s="178"/>
    </row>
    <row r="309" spans="8:21" x14ac:dyDescent="0.25">
      <c r="H309" s="74"/>
      <c r="I309" s="113"/>
      <c r="T309" s="178"/>
      <c r="U309" s="178"/>
    </row>
    <row r="310" spans="8:21" x14ac:dyDescent="0.25">
      <c r="H310" s="74"/>
      <c r="I310" s="113"/>
      <c r="T310" s="178"/>
      <c r="U310" s="178"/>
    </row>
    <row r="311" spans="8:21" x14ac:dyDescent="0.25">
      <c r="H311" s="74"/>
      <c r="I311" s="113"/>
      <c r="T311" s="178"/>
      <c r="U311" s="178"/>
    </row>
    <row r="312" spans="8:21" x14ac:dyDescent="0.25">
      <c r="H312" s="74"/>
      <c r="I312" s="113"/>
      <c r="T312" s="178"/>
      <c r="U312" s="178"/>
    </row>
    <row r="313" spans="8:21" x14ac:dyDescent="0.25">
      <c r="H313" s="74"/>
      <c r="I313" s="113"/>
      <c r="T313" s="178"/>
      <c r="U313" s="178"/>
    </row>
    <row r="314" spans="8:21" x14ac:dyDescent="0.25">
      <c r="H314" s="74"/>
      <c r="I314" s="113"/>
      <c r="T314" s="178"/>
      <c r="U314" s="178"/>
    </row>
    <row r="315" spans="8:21" x14ac:dyDescent="0.25">
      <c r="H315" s="74"/>
      <c r="I315" s="113"/>
      <c r="T315" s="178"/>
      <c r="U315" s="178"/>
    </row>
    <row r="316" spans="8:21" x14ac:dyDescent="0.25">
      <c r="H316" s="74"/>
      <c r="I316" s="113"/>
      <c r="T316" s="178"/>
      <c r="U316" s="178"/>
    </row>
    <row r="317" spans="8:21" x14ac:dyDescent="0.25">
      <c r="H317" s="74"/>
      <c r="I317" s="113"/>
      <c r="T317" s="178"/>
      <c r="U317" s="178"/>
    </row>
    <row r="318" spans="8:21" x14ac:dyDescent="0.25">
      <c r="H318" s="74"/>
      <c r="I318" s="113"/>
      <c r="T318" s="178"/>
      <c r="U318" s="178"/>
    </row>
    <row r="319" spans="8:21" x14ac:dyDescent="0.25">
      <c r="H319" s="74"/>
      <c r="I319" s="113"/>
      <c r="T319" s="178"/>
      <c r="U319" s="178"/>
    </row>
    <row r="320" spans="8:21" x14ac:dyDescent="0.25">
      <c r="H320" s="74"/>
      <c r="I320" s="113"/>
      <c r="T320" s="178"/>
      <c r="U320" s="178"/>
    </row>
    <row r="321" spans="8:21" x14ac:dyDescent="0.25">
      <c r="H321" s="74"/>
      <c r="I321" s="113"/>
      <c r="T321" s="178"/>
      <c r="U321" s="178"/>
    </row>
    <row r="322" spans="8:21" x14ac:dyDescent="0.25">
      <c r="H322" s="74"/>
      <c r="I322" s="113"/>
      <c r="T322" s="178"/>
      <c r="U322" s="178"/>
    </row>
    <row r="323" spans="8:21" x14ac:dyDescent="0.25">
      <c r="H323" s="74"/>
      <c r="I323" s="113"/>
      <c r="T323" s="178"/>
      <c r="U323" s="178"/>
    </row>
    <row r="324" spans="8:21" x14ac:dyDescent="0.25">
      <c r="H324" s="74"/>
      <c r="I324" s="113"/>
      <c r="T324" s="178"/>
      <c r="U324" s="178"/>
    </row>
    <row r="325" spans="8:21" x14ac:dyDescent="0.25">
      <c r="H325" s="74"/>
      <c r="I325" s="113"/>
      <c r="T325" s="178"/>
      <c r="U325" s="178"/>
    </row>
    <row r="326" spans="8:21" x14ac:dyDescent="0.25">
      <c r="H326" s="74"/>
      <c r="I326" s="113"/>
      <c r="T326" s="178"/>
      <c r="U326" s="178"/>
    </row>
    <row r="327" spans="8:21" x14ac:dyDescent="0.25">
      <c r="H327" s="74"/>
      <c r="I327" s="113"/>
      <c r="T327" s="178"/>
      <c r="U327" s="178"/>
    </row>
    <row r="328" spans="8:21" x14ac:dyDescent="0.25">
      <c r="H328" s="74"/>
      <c r="I328" s="113"/>
      <c r="T328" s="178"/>
      <c r="U328" s="178"/>
    </row>
    <row r="329" spans="8:21" x14ac:dyDescent="0.25">
      <c r="H329" s="74"/>
      <c r="I329" s="113"/>
      <c r="T329" s="178"/>
      <c r="U329" s="178"/>
    </row>
    <row r="330" spans="8:21" x14ac:dyDescent="0.25">
      <c r="H330" s="74"/>
      <c r="I330" s="113"/>
      <c r="T330" s="178"/>
      <c r="U330" s="178"/>
    </row>
    <row r="331" spans="8:21" x14ac:dyDescent="0.25">
      <c r="H331" s="74"/>
      <c r="I331" s="113"/>
      <c r="T331" s="178"/>
      <c r="U331" s="178"/>
    </row>
    <row r="332" spans="8:21" x14ac:dyDescent="0.25">
      <c r="H332" s="74"/>
      <c r="I332" s="113"/>
      <c r="T332" s="178"/>
      <c r="U332" s="178"/>
    </row>
    <row r="333" spans="8:21" x14ac:dyDescent="0.25">
      <c r="H333" s="74"/>
      <c r="I333" s="113"/>
      <c r="T333" s="178"/>
      <c r="U333" s="178"/>
    </row>
    <row r="334" spans="8:21" x14ac:dyDescent="0.25">
      <c r="H334" s="74"/>
      <c r="I334" s="113"/>
      <c r="T334" s="178"/>
      <c r="U334" s="178"/>
    </row>
    <row r="335" spans="8:21" x14ac:dyDescent="0.25">
      <c r="H335" s="74"/>
      <c r="I335" s="113"/>
      <c r="T335" s="178"/>
      <c r="U335" s="178"/>
    </row>
    <row r="336" spans="8:21" x14ac:dyDescent="0.25">
      <c r="H336" s="74"/>
      <c r="I336" s="113"/>
      <c r="T336" s="178"/>
      <c r="U336" s="178"/>
    </row>
    <row r="337" spans="8:21" x14ac:dyDescent="0.25">
      <c r="H337" s="74"/>
      <c r="I337" s="113"/>
      <c r="T337" s="178"/>
      <c r="U337" s="178"/>
    </row>
    <row r="338" spans="8:21" x14ac:dyDescent="0.25">
      <c r="H338" s="74"/>
      <c r="I338" s="113"/>
      <c r="T338" s="178"/>
      <c r="U338" s="178"/>
    </row>
    <row r="339" spans="8:21" x14ac:dyDescent="0.25">
      <c r="H339" s="74"/>
      <c r="I339" s="113"/>
      <c r="T339" s="178"/>
      <c r="U339" s="178"/>
    </row>
    <row r="340" spans="8:21" x14ac:dyDescent="0.25">
      <c r="H340" s="74"/>
      <c r="I340" s="113"/>
      <c r="T340" s="178"/>
      <c r="U340" s="178"/>
    </row>
    <row r="341" spans="8:21" x14ac:dyDescent="0.25">
      <c r="H341" s="74"/>
      <c r="I341" s="113"/>
      <c r="T341" s="178"/>
      <c r="U341" s="178"/>
    </row>
    <row r="342" spans="8:21" x14ac:dyDescent="0.25">
      <c r="H342" s="74"/>
      <c r="I342" s="113"/>
      <c r="T342" s="178"/>
      <c r="U342" s="178"/>
    </row>
    <row r="343" spans="8:21" x14ac:dyDescent="0.25">
      <c r="H343" s="74"/>
      <c r="I343" s="113"/>
      <c r="T343" s="178"/>
      <c r="U343" s="178"/>
    </row>
    <row r="344" spans="8:21" x14ac:dyDescent="0.25">
      <c r="H344" s="74"/>
      <c r="I344" s="113"/>
      <c r="T344" s="178"/>
      <c r="U344" s="178"/>
    </row>
    <row r="345" spans="8:21" x14ac:dyDescent="0.25">
      <c r="H345" s="74"/>
      <c r="I345" s="113"/>
      <c r="T345" s="178"/>
      <c r="U345" s="178"/>
    </row>
    <row r="346" spans="8:21" x14ac:dyDescent="0.25">
      <c r="H346" s="74"/>
      <c r="I346" s="113"/>
      <c r="T346" s="178"/>
      <c r="U346" s="178"/>
    </row>
    <row r="347" spans="8:21" x14ac:dyDescent="0.25">
      <c r="T347" s="178"/>
      <c r="U347" s="178"/>
    </row>
    <row r="348" spans="8:21" x14ac:dyDescent="0.25">
      <c r="T348" s="178"/>
      <c r="U348" s="178"/>
    </row>
    <row r="349" spans="8:21" x14ac:dyDescent="0.25">
      <c r="T349" s="178"/>
      <c r="U349" s="178"/>
    </row>
    <row r="350" spans="8:21" x14ac:dyDescent="0.25">
      <c r="T350" s="178"/>
      <c r="U350" s="178"/>
    </row>
    <row r="351" spans="8:21" x14ac:dyDescent="0.25">
      <c r="T351" s="178"/>
      <c r="U351" s="178"/>
    </row>
    <row r="352" spans="8:21" x14ac:dyDescent="0.25">
      <c r="T352" s="178"/>
      <c r="U352" s="178"/>
    </row>
    <row r="353" spans="20:21" x14ac:dyDescent="0.25">
      <c r="T353" s="178"/>
      <c r="U353" s="178"/>
    </row>
    <row r="354" spans="20:21" x14ac:dyDescent="0.25">
      <c r="T354" s="178"/>
      <c r="U354" s="178"/>
    </row>
    <row r="355" spans="20:21" x14ac:dyDescent="0.25">
      <c r="T355" s="178"/>
      <c r="U355" s="178"/>
    </row>
    <row r="356" spans="20:21" x14ac:dyDescent="0.25">
      <c r="T356" s="178"/>
      <c r="U356" s="178"/>
    </row>
    <row r="357" spans="20:21" x14ac:dyDescent="0.25">
      <c r="T357" s="178"/>
      <c r="U357" s="178"/>
    </row>
    <row r="358" spans="20:21" x14ac:dyDescent="0.25">
      <c r="T358" s="178"/>
      <c r="U358" s="178"/>
    </row>
    <row r="359" spans="20:21" x14ac:dyDescent="0.25">
      <c r="T359" s="178"/>
      <c r="U359" s="178"/>
    </row>
    <row r="360" spans="20:21" x14ac:dyDescent="0.25">
      <c r="T360" s="178"/>
      <c r="U360" s="178"/>
    </row>
    <row r="361" spans="20:21" x14ac:dyDescent="0.25">
      <c r="T361" s="178"/>
      <c r="U361" s="178"/>
    </row>
    <row r="362" spans="20:21" x14ac:dyDescent="0.25">
      <c r="T362" s="178"/>
      <c r="U362" s="178"/>
    </row>
    <row r="363" spans="20:21" x14ac:dyDescent="0.25">
      <c r="T363" s="178"/>
      <c r="U363" s="178"/>
    </row>
    <row r="364" spans="20:21" x14ac:dyDescent="0.25">
      <c r="T364" s="178"/>
      <c r="U364" s="178"/>
    </row>
    <row r="365" spans="20:21" x14ac:dyDescent="0.25">
      <c r="T365" s="178"/>
      <c r="U365" s="178"/>
    </row>
    <row r="366" spans="20:21" x14ac:dyDescent="0.25">
      <c r="T366" s="178"/>
      <c r="U366" s="178"/>
    </row>
    <row r="367" spans="20:21" x14ac:dyDescent="0.25">
      <c r="T367" s="178"/>
      <c r="U367" s="178"/>
    </row>
    <row r="368" spans="20:21" x14ac:dyDescent="0.25">
      <c r="T368" s="178"/>
      <c r="U368" s="178"/>
    </row>
    <row r="369" spans="20:21" x14ac:dyDescent="0.25">
      <c r="T369" s="178"/>
      <c r="U369" s="178"/>
    </row>
    <row r="370" spans="20:21" x14ac:dyDescent="0.25">
      <c r="T370" s="178"/>
      <c r="U370" s="178"/>
    </row>
    <row r="371" spans="20:21" x14ac:dyDescent="0.25">
      <c r="T371" s="178"/>
      <c r="U371" s="178"/>
    </row>
    <row r="372" spans="20:21" x14ac:dyDescent="0.25">
      <c r="T372" s="178"/>
      <c r="U372" s="178"/>
    </row>
    <row r="373" spans="20:21" x14ac:dyDescent="0.25">
      <c r="T373" s="178"/>
      <c r="U373" s="178"/>
    </row>
    <row r="374" spans="20:21" x14ac:dyDescent="0.25">
      <c r="T374" s="178"/>
      <c r="U374" s="178"/>
    </row>
    <row r="375" spans="20:21" x14ac:dyDescent="0.25">
      <c r="T375" s="178"/>
      <c r="U375" s="178"/>
    </row>
    <row r="376" spans="20:21" x14ac:dyDescent="0.25">
      <c r="T376" s="178"/>
      <c r="U376" s="178"/>
    </row>
    <row r="377" spans="20:21" x14ac:dyDescent="0.25">
      <c r="T377" s="178"/>
      <c r="U377" s="178"/>
    </row>
    <row r="378" spans="20:21" x14ac:dyDescent="0.25">
      <c r="T378" s="178"/>
      <c r="U378" s="178"/>
    </row>
    <row r="379" spans="20:21" x14ac:dyDescent="0.25">
      <c r="T379" s="178"/>
      <c r="U379" s="178"/>
    </row>
    <row r="380" spans="20:21" x14ac:dyDescent="0.25">
      <c r="T380" s="178"/>
      <c r="U380" s="178"/>
    </row>
    <row r="381" spans="20:21" x14ac:dyDescent="0.25">
      <c r="T381" s="178"/>
      <c r="U381" s="178"/>
    </row>
    <row r="382" spans="20:21" x14ac:dyDescent="0.25">
      <c r="T382" s="178"/>
      <c r="U382" s="178"/>
    </row>
    <row r="383" spans="20:21" x14ac:dyDescent="0.25">
      <c r="T383" s="178"/>
      <c r="U383" s="178"/>
    </row>
    <row r="384" spans="20:21" x14ac:dyDescent="0.25">
      <c r="T384" s="178"/>
      <c r="U384" s="178"/>
    </row>
    <row r="385" spans="20:21" x14ac:dyDescent="0.25">
      <c r="T385" s="178"/>
      <c r="U385" s="178"/>
    </row>
    <row r="386" spans="20:21" x14ac:dyDescent="0.25">
      <c r="T386" s="178"/>
      <c r="U386" s="178"/>
    </row>
    <row r="387" spans="20:21" x14ac:dyDescent="0.25">
      <c r="T387" s="178"/>
      <c r="U387" s="178"/>
    </row>
    <row r="388" spans="20:21" x14ac:dyDescent="0.25">
      <c r="T388" s="178"/>
      <c r="U388" s="178"/>
    </row>
    <row r="389" spans="20:21" x14ac:dyDescent="0.25">
      <c r="T389" s="178"/>
      <c r="U389" s="178"/>
    </row>
    <row r="390" spans="20:21" x14ac:dyDescent="0.25">
      <c r="T390" s="178"/>
      <c r="U390" s="178"/>
    </row>
    <row r="391" spans="20:21" x14ac:dyDescent="0.25">
      <c r="T391" s="178"/>
      <c r="U391" s="178"/>
    </row>
    <row r="392" spans="20:21" x14ac:dyDescent="0.25">
      <c r="T392" s="178"/>
      <c r="U392" s="178"/>
    </row>
    <row r="393" spans="20:21" x14ac:dyDescent="0.25">
      <c r="T393" s="178"/>
      <c r="U393" s="178"/>
    </row>
    <row r="394" spans="20:21" x14ac:dyDescent="0.25">
      <c r="T394" s="178"/>
      <c r="U394" s="178"/>
    </row>
    <row r="395" spans="20:21" x14ac:dyDescent="0.25">
      <c r="T395" s="178"/>
      <c r="U395" s="178"/>
    </row>
    <row r="396" spans="20:21" x14ac:dyDescent="0.25">
      <c r="T396" s="178"/>
      <c r="U396" s="178"/>
    </row>
    <row r="397" spans="20:21" x14ac:dyDescent="0.25">
      <c r="T397" s="178"/>
      <c r="U397" s="178"/>
    </row>
    <row r="398" spans="20:21" x14ac:dyDescent="0.25">
      <c r="T398" s="178"/>
      <c r="U398" s="178"/>
    </row>
    <row r="399" spans="20:21" x14ac:dyDescent="0.25">
      <c r="T399" s="178"/>
      <c r="U399" s="178"/>
    </row>
    <row r="400" spans="20:21" x14ac:dyDescent="0.25">
      <c r="T400" s="178"/>
      <c r="U400" s="178"/>
    </row>
    <row r="401" spans="20:21" x14ac:dyDescent="0.25">
      <c r="T401" s="178"/>
      <c r="U401" s="178"/>
    </row>
    <row r="402" spans="20:21" x14ac:dyDescent="0.25">
      <c r="T402" s="178"/>
      <c r="U402" s="178"/>
    </row>
    <row r="403" spans="20:21" x14ac:dyDescent="0.25">
      <c r="T403" s="178"/>
      <c r="U403" s="178"/>
    </row>
    <row r="404" spans="20:21" x14ac:dyDescent="0.25">
      <c r="T404" s="178"/>
      <c r="U404" s="178"/>
    </row>
    <row r="405" spans="20:21" x14ac:dyDescent="0.25">
      <c r="T405" s="178"/>
      <c r="U405" s="178"/>
    </row>
    <row r="406" spans="20:21" x14ac:dyDescent="0.25">
      <c r="T406" s="178"/>
      <c r="U406" s="178"/>
    </row>
    <row r="407" spans="20:21" x14ac:dyDescent="0.25">
      <c r="T407" s="178"/>
      <c r="U407" s="178"/>
    </row>
    <row r="408" spans="20:21" x14ac:dyDescent="0.25">
      <c r="T408" s="178"/>
      <c r="U408" s="178"/>
    </row>
    <row r="409" spans="20:21" x14ac:dyDescent="0.25">
      <c r="T409" s="178"/>
      <c r="U409" s="178"/>
    </row>
    <row r="410" spans="20:21" x14ac:dyDescent="0.25">
      <c r="T410" s="178"/>
      <c r="U410" s="178"/>
    </row>
    <row r="411" spans="20:21" x14ac:dyDescent="0.25">
      <c r="T411" s="178"/>
      <c r="U411" s="178"/>
    </row>
    <row r="412" spans="20:21" x14ac:dyDescent="0.25">
      <c r="T412" s="178"/>
      <c r="U412" s="178"/>
    </row>
    <row r="413" spans="20:21" x14ac:dyDescent="0.25">
      <c r="T413" s="178"/>
      <c r="U413" s="178"/>
    </row>
    <row r="414" spans="20:21" x14ac:dyDescent="0.25">
      <c r="T414" s="178"/>
      <c r="U414" s="178"/>
    </row>
    <row r="415" spans="20:21" x14ac:dyDescent="0.25">
      <c r="T415" s="178"/>
      <c r="U415" s="178"/>
    </row>
    <row r="416" spans="20:21" x14ac:dyDescent="0.25">
      <c r="T416" s="178"/>
      <c r="U416" s="178"/>
    </row>
    <row r="417" spans="20:21" x14ac:dyDescent="0.25">
      <c r="T417" s="178"/>
      <c r="U417" s="178"/>
    </row>
    <row r="418" spans="20:21" x14ac:dyDescent="0.25">
      <c r="T418" s="178"/>
      <c r="U418" s="178"/>
    </row>
    <row r="419" spans="20:21" x14ac:dyDescent="0.25">
      <c r="T419" s="178"/>
      <c r="U419" s="178"/>
    </row>
    <row r="420" spans="20:21" x14ac:dyDescent="0.25">
      <c r="T420" s="178"/>
      <c r="U420" s="178"/>
    </row>
    <row r="421" spans="20:21" x14ac:dyDescent="0.25">
      <c r="T421" s="178"/>
      <c r="U421" s="178"/>
    </row>
    <row r="422" spans="20:21" x14ac:dyDescent="0.25">
      <c r="T422" s="178"/>
      <c r="U422" s="178"/>
    </row>
    <row r="423" spans="20:21" x14ac:dyDescent="0.25">
      <c r="T423" s="178"/>
      <c r="U423" s="178"/>
    </row>
    <row r="424" spans="20:21" x14ac:dyDescent="0.25">
      <c r="T424" s="178"/>
      <c r="U424" s="178"/>
    </row>
    <row r="425" spans="20:21" x14ac:dyDescent="0.25">
      <c r="T425" s="178"/>
      <c r="U425" s="178"/>
    </row>
    <row r="426" spans="20:21" x14ac:dyDescent="0.25">
      <c r="T426" s="178"/>
      <c r="U426" s="178"/>
    </row>
    <row r="427" spans="20:21" x14ac:dyDescent="0.25">
      <c r="T427" s="178"/>
      <c r="U427" s="178"/>
    </row>
    <row r="428" spans="20:21" x14ac:dyDescent="0.25">
      <c r="T428" s="178"/>
      <c r="U428" s="178"/>
    </row>
    <row r="429" spans="20:21" x14ac:dyDescent="0.25">
      <c r="T429" s="178"/>
      <c r="U429" s="178"/>
    </row>
    <row r="430" spans="20:21" x14ac:dyDescent="0.25">
      <c r="T430" s="178"/>
      <c r="U430" s="178"/>
    </row>
    <row r="431" spans="20:21" x14ac:dyDescent="0.25">
      <c r="T431" s="178"/>
      <c r="U431" s="178"/>
    </row>
    <row r="432" spans="20:21" x14ac:dyDescent="0.25">
      <c r="T432" s="178"/>
      <c r="U432" s="178"/>
    </row>
    <row r="433" spans="20:21" x14ac:dyDescent="0.25">
      <c r="T433" s="178"/>
      <c r="U433" s="178"/>
    </row>
    <row r="434" spans="20:21" x14ac:dyDescent="0.25">
      <c r="T434" s="178"/>
      <c r="U434" s="178"/>
    </row>
    <row r="435" spans="20:21" x14ac:dyDescent="0.25">
      <c r="T435" s="178"/>
      <c r="U435" s="178"/>
    </row>
    <row r="436" spans="20:21" x14ac:dyDescent="0.25">
      <c r="T436" s="178"/>
      <c r="U436" s="178"/>
    </row>
    <row r="437" spans="20:21" x14ac:dyDescent="0.25">
      <c r="T437" s="178"/>
      <c r="U437" s="178"/>
    </row>
    <row r="438" spans="20:21" x14ac:dyDescent="0.25">
      <c r="T438" s="178"/>
      <c r="U438" s="178"/>
    </row>
    <row r="439" spans="20:21" x14ac:dyDescent="0.25">
      <c r="T439" s="178"/>
      <c r="U439" s="178"/>
    </row>
    <row r="440" spans="20:21" x14ac:dyDescent="0.25">
      <c r="T440" s="178"/>
      <c r="U440" s="178"/>
    </row>
    <row r="441" spans="20:21" x14ac:dyDescent="0.25">
      <c r="T441" s="178"/>
      <c r="U441" s="178"/>
    </row>
    <row r="442" spans="20:21" x14ac:dyDescent="0.25">
      <c r="T442" s="178"/>
      <c r="U442" s="178"/>
    </row>
    <row r="443" spans="20:21" x14ac:dyDescent="0.25">
      <c r="T443" s="178"/>
      <c r="U443" s="178"/>
    </row>
    <row r="444" spans="20:21" x14ac:dyDescent="0.25">
      <c r="T444" s="178"/>
      <c r="U444" s="178"/>
    </row>
    <row r="445" spans="20:21" x14ac:dyDescent="0.25">
      <c r="T445" s="178"/>
      <c r="U445" s="178"/>
    </row>
    <row r="446" spans="20:21" x14ac:dyDescent="0.25">
      <c r="T446" s="178"/>
      <c r="U446" s="178"/>
    </row>
    <row r="447" spans="20:21" x14ac:dyDescent="0.25">
      <c r="T447" s="178"/>
      <c r="U447" s="178"/>
    </row>
    <row r="448" spans="20:21" x14ac:dyDescent="0.25">
      <c r="T448" s="178"/>
      <c r="U448" s="178"/>
    </row>
    <row r="449" spans="20:21" x14ac:dyDescent="0.25">
      <c r="T449" s="178"/>
      <c r="U449" s="178"/>
    </row>
    <row r="450" spans="20:21" x14ac:dyDescent="0.25">
      <c r="T450" s="178"/>
      <c r="U450" s="178"/>
    </row>
    <row r="451" spans="20:21" x14ac:dyDescent="0.25">
      <c r="T451" s="178"/>
      <c r="U451" s="178"/>
    </row>
    <row r="452" spans="20:21" x14ac:dyDescent="0.25">
      <c r="T452" s="178"/>
      <c r="U452" s="178"/>
    </row>
    <row r="453" spans="20:21" x14ac:dyDescent="0.25">
      <c r="T453" s="178"/>
      <c r="U453" s="178"/>
    </row>
    <row r="454" spans="20:21" x14ac:dyDescent="0.25">
      <c r="T454" s="178"/>
      <c r="U454" s="178"/>
    </row>
    <row r="455" spans="20:21" x14ac:dyDescent="0.25">
      <c r="T455" s="178"/>
      <c r="U455" s="178"/>
    </row>
    <row r="456" spans="20:21" x14ac:dyDescent="0.25">
      <c r="T456" s="178"/>
      <c r="U456" s="178"/>
    </row>
    <row r="457" spans="20:21" x14ac:dyDescent="0.25">
      <c r="T457" s="178"/>
      <c r="U457" s="178"/>
    </row>
    <row r="458" spans="20:21" x14ac:dyDescent="0.25">
      <c r="T458" s="178"/>
      <c r="U458" s="178"/>
    </row>
    <row r="459" spans="20:21" x14ac:dyDescent="0.25">
      <c r="T459" s="178"/>
      <c r="U459" s="178"/>
    </row>
    <row r="460" spans="20:21" x14ac:dyDescent="0.25">
      <c r="T460" s="178"/>
      <c r="U460" s="178"/>
    </row>
    <row r="461" spans="20:21" x14ac:dyDescent="0.25">
      <c r="T461" s="178"/>
      <c r="U461" s="178"/>
    </row>
    <row r="462" spans="20:21" x14ac:dyDescent="0.25">
      <c r="T462" s="178"/>
      <c r="U462" s="178"/>
    </row>
    <row r="463" spans="20:21" x14ac:dyDescent="0.25">
      <c r="T463" s="178"/>
      <c r="U463" s="178"/>
    </row>
    <row r="464" spans="20:21" x14ac:dyDescent="0.25">
      <c r="T464" s="178"/>
      <c r="U464" s="178"/>
    </row>
    <row r="465" spans="20:21" x14ac:dyDescent="0.25">
      <c r="T465" s="178"/>
      <c r="U465" s="178"/>
    </row>
    <row r="466" spans="20:21" x14ac:dyDescent="0.25">
      <c r="T466" s="178"/>
      <c r="U466" s="178"/>
    </row>
    <row r="467" spans="20:21" x14ac:dyDescent="0.25">
      <c r="T467" s="178"/>
      <c r="U467" s="178"/>
    </row>
    <row r="468" spans="20:21" x14ac:dyDescent="0.25">
      <c r="T468" s="178"/>
      <c r="U468" s="178"/>
    </row>
    <row r="469" spans="20:21" x14ac:dyDescent="0.25">
      <c r="T469" s="178"/>
      <c r="U469" s="178"/>
    </row>
    <row r="470" spans="20:21" x14ac:dyDescent="0.25">
      <c r="T470" s="178"/>
      <c r="U470" s="178"/>
    </row>
    <row r="471" spans="20:21" x14ac:dyDescent="0.25">
      <c r="T471" s="178"/>
      <c r="U471" s="178"/>
    </row>
    <row r="472" spans="20:21" x14ac:dyDescent="0.25">
      <c r="T472" s="178"/>
      <c r="U472" s="178"/>
    </row>
    <row r="473" spans="20:21" x14ac:dyDescent="0.25">
      <c r="T473" s="178"/>
      <c r="U473" s="178"/>
    </row>
    <row r="474" spans="20:21" x14ac:dyDescent="0.25">
      <c r="T474" s="178"/>
      <c r="U474" s="178"/>
    </row>
    <row r="475" spans="20:21" x14ac:dyDescent="0.25">
      <c r="T475" s="178"/>
      <c r="U475" s="178"/>
    </row>
    <row r="476" spans="20:21" x14ac:dyDescent="0.25">
      <c r="T476" s="178"/>
      <c r="U476" s="178"/>
    </row>
    <row r="477" spans="20:21" x14ac:dyDescent="0.25">
      <c r="T477" s="178"/>
      <c r="U477" s="178"/>
    </row>
    <row r="478" spans="20:21" x14ac:dyDescent="0.25">
      <c r="T478" s="178"/>
      <c r="U478" s="178"/>
    </row>
    <row r="479" spans="20:21" x14ac:dyDescent="0.25">
      <c r="T479" s="178"/>
      <c r="U479" s="178"/>
    </row>
    <row r="480" spans="20:21" x14ac:dyDescent="0.25">
      <c r="T480" s="178"/>
      <c r="U480" s="178"/>
    </row>
    <row r="481" spans="20:21" x14ac:dyDescent="0.25">
      <c r="T481" s="178"/>
      <c r="U481" s="178"/>
    </row>
    <row r="482" spans="20:21" x14ac:dyDescent="0.25">
      <c r="T482" s="178"/>
      <c r="U482" s="178"/>
    </row>
    <row r="483" spans="20:21" x14ac:dyDescent="0.25">
      <c r="T483" s="178"/>
      <c r="U483" s="178"/>
    </row>
    <row r="484" spans="20:21" x14ac:dyDescent="0.25">
      <c r="T484" s="178"/>
      <c r="U484" s="178"/>
    </row>
    <row r="485" spans="20:21" x14ac:dyDescent="0.25">
      <c r="T485" s="178"/>
      <c r="U485" s="178"/>
    </row>
    <row r="486" spans="20:21" x14ac:dyDescent="0.25">
      <c r="T486" s="178"/>
      <c r="U486" s="178"/>
    </row>
    <row r="487" spans="20:21" x14ac:dyDescent="0.25">
      <c r="T487" s="178"/>
      <c r="U487" s="178"/>
    </row>
    <row r="488" spans="20:21" x14ac:dyDescent="0.25">
      <c r="T488" s="178"/>
      <c r="U488" s="178"/>
    </row>
    <row r="489" spans="20:21" x14ac:dyDescent="0.25">
      <c r="T489" s="178"/>
      <c r="U489" s="178"/>
    </row>
    <row r="490" spans="20:21" x14ac:dyDescent="0.25">
      <c r="T490" s="178"/>
      <c r="U490" s="178"/>
    </row>
    <row r="491" spans="20:21" x14ac:dyDescent="0.25">
      <c r="T491" s="178"/>
      <c r="U491" s="178"/>
    </row>
    <row r="492" spans="20:21" x14ac:dyDescent="0.25">
      <c r="T492" s="178"/>
      <c r="U492" s="178"/>
    </row>
    <row r="493" spans="20:21" x14ac:dyDescent="0.25">
      <c r="T493" s="178"/>
      <c r="U493" s="178"/>
    </row>
    <row r="494" spans="20:21" x14ac:dyDescent="0.25">
      <c r="T494" s="178"/>
      <c r="U494" s="178"/>
    </row>
    <row r="495" spans="20:21" x14ac:dyDescent="0.25">
      <c r="T495" s="178"/>
      <c r="U495" s="178"/>
    </row>
    <row r="496" spans="20:21" x14ac:dyDescent="0.25">
      <c r="T496" s="178"/>
      <c r="U496" s="178"/>
    </row>
    <row r="497" spans="20:21" x14ac:dyDescent="0.25">
      <c r="T497" s="178"/>
      <c r="U497" s="178"/>
    </row>
    <row r="498" spans="20:21" x14ac:dyDescent="0.25">
      <c r="T498" s="178"/>
      <c r="U498" s="178"/>
    </row>
    <row r="499" spans="20:21" x14ac:dyDescent="0.25">
      <c r="T499" s="178"/>
      <c r="U499" s="178"/>
    </row>
    <row r="500" spans="20:21" x14ac:dyDescent="0.25">
      <c r="T500" s="178"/>
      <c r="U500" s="178"/>
    </row>
    <row r="501" spans="20:21" x14ac:dyDescent="0.25">
      <c r="T501" s="178"/>
      <c r="U501" s="178"/>
    </row>
    <row r="502" spans="20:21" x14ac:dyDescent="0.25">
      <c r="T502" s="178"/>
      <c r="U502" s="178"/>
    </row>
    <row r="503" spans="20:21" x14ac:dyDescent="0.25">
      <c r="T503" s="178"/>
      <c r="U503" s="178"/>
    </row>
    <row r="504" spans="20:21" x14ac:dyDescent="0.25">
      <c r="T504" s="178"/>
      <c r="U504" s="178"/>
    </row>
    <row r="505" spans="20:21" x14ac:dyDescent="0.25">
      <c r="T505" s="178"/>
      <c r="U505" s="178"/>
    </row>
    <row r="506" spans="20:21" x14ac:dyDescent="0.25">
      <c r="T506" s="178"/>
      <c r="U506" s="178"/>
    </row>
    <row r="507" spans="20:21" x14ac:dyDescent="0.25">
      <c r="T507" s="178"/>
      <c r="U507" s="178"/>
    </row>
    <row r="508" spans="20:21" x14ac:dyDescent="0.25">
      <c r="T508" s="178"/>
      <c r="U508" s="178"/>
    </row>
    <row r="509" spans="20:21" x14ac:dyDescent="0.25">
      <c r="T509" s="178"/>
      <c r="U509" s="178"/>
    </row>
    <row r="510" spans="20:21" x14ac:dyDescent="0.25">
      <c r="T510" s="178"/>
      <c r="U510" s="178"/>
    </row>
    <row r="511" spans="20:21" x14ac:dyDescent="0.25">
      <c r="T511" s="178"/>
      <c r="U511" s="178"/>
    </row>
    <row r="512" spans="20:21" x14ac:dyDescent="0.25">
      <c r="T512" s="178"/>
      <c r="U512" s="178"/>
    </row>
    <row r="513" spans="20:21" x14ac:dyDescent="0.25">
      <c r="T513" s="178"/>
      <c r="U513" s="178"/>
    </row>
    <row r="514" spans="20:21" x14ac:dyDescent="0.25">
      <c r="T514" s="178"/>
      <c r="U514" s="178"/>
    </row>
    <row r="515" spans="20:21" x14ac:dyDescent="0.25">
      <c r="T515" s="178"/>
      <c r="U515" s="178"/>
    </row>
    <row r="516" spans="20:21" x14ac:dyDescent="0.25">
      <c r="T516" s="178"/>
      <c r="U516" s="178"/>
    </row>
    <row r="517" spans="20:21" x14ac:dyDescent="0.25">
      <c r="T517" s="178"/>
      <c r="U517" s="178"/>
    </row>
    <row r="518" spans="20:21" x14ac:dyDescent="0.25">
      <c r="T518" s="178"/>
      <c r="U518" s="178"/>
    </row>
    <row r="519" spans="20:21" x14ac:dyDescent="0.25">
      <c r="T519" s="178"/>
      <c r="U519" s="178"/>
    </row>
    <row r="520" spans="20:21" x14ac:dyDescent="0.25">
      <c r="T520" s="178"/>
      <c r="U520" s="178"/>
    </row>
    <row r="521" spans="20:21" x14ac:dyDescent="0.25">
      <c r="T521" s="178"/>
      <c r="U521" s="178"/>
    </row>
    <row r="522" spans="20:21" x14ac:dyDescent="0.25">
      <c r="T522" s="178"/>
      <c r="U522" s="178"/>
    </row>
    <row r="523" spans="20:21" x14ac:dyDescent="0.25">
      <c r="T523" s="178"/>
      <c r="U523" s="178"/>
    </row>
    <row r="524" spans="20:21" x14ac:dyDescent="0.25">
      <c r="T524" s="178"/>
      <c r="U524" s="178"/>
    </row>
    <row r="525" spans="20:21" x14ac:dyDescent="0.25">
      <c r="T525" s="178"/>
      <c r="U525" s="178"/>
    </row>
    <row r="526" spans="20:21" x14ac:dyDescent="0.25">
      <c r="T526" s="178"/>
      <c r="U526" s="178"/>
    </row>
    <row r="527" spans="20:21" x14ac:dyDescent="0.25">
      <c r="T527" s="178"/>
      <c r="U527" s="178"/>
    </row>
    <row r="528" spans="20:21" x14ac:dyDescent="0.25">
      <c r="T528" s="178"/>
      <c r="U528" s="178"/>
    </row>
    <row r="529" spans="20:21" x14ac:dyDescent="0.25">
      <c r="T529" s="178"/>
      <c r="U529" s="178"/>
    </row>
    <row r="530" spans="20:21" x14ac:dyDescent="0.25">
      <c r="T530" s="178"/>
      <c r="U530" s="178"/>
    </row>
    <row r="531" spans="20:21" x14ac:dyDescent="0.25">
      <c r="T531" s="178"/>
      <c r="U531" s="178"/>
    </row>
    <row r="532" spans="20:21" x14ac:dyDescent="0.25">
      <c r="T532" s="178"/>
      <c r="U532" s="178"/>
    </row>
    <row r="533" spans="20:21" x14ac:dyDescent="0.25">
      <c r="T533" s="178"/>
      <c r="U533" s="178"/>
    </row>
    <row r="534" spans="20:21" x14ac:dyDescent="0.25">
      <c r="T534" s="178"/>
      <c r="U534" s="178"/>
    </row>
    <row r="535" spans="20:21" x14ac:dyDescent="0.25">
      <c r="T535" s="178"/>
      <c r="U535" s="178"/>
    </row>
    <row r="536" spans="20:21" x14ac:dyDescent="0.25">
      <c r="T536" s="178"/>
      <c r="U536" s="178"/>
    </row>
    <row r="537" spans="20:21" x14ac:dyDescent="0.25">
      <c r="T537" s="178"/>
      <c r="U537" s="178"/>
    </row>
    <row r="538" spans="20:21" x14ac:dyDescent="0.25">
      <c r="T538" s="178"/>
      <c r="U538" s="178"/>
    </row>
    <row r="539" spans="20:21" x14ac:dyDescent="0.25">
      <c r="T539" s="178"/>
      <c r="U539" s="178"/>
    </row>
    <row r="540" spans="20:21" x14ac:dyDescent="0.25">
      <c r="T540" s="178"/>
      <c r="U540" s="178"/>
    </row>
    <row r="541" spans="20:21" x14ac:dyDescent="0.25">
      <c r="T541" s="178"/>
      <c r="U541" s="178"/>
    </row>
    <row r="542" spans="20:21" x14ac:dyDescent="0.25">
      <c r="T542" s="178"/>
      <c r="U542" s="178"/>
    </row>
    <row r="543" spans="20:21" x14ac:dyDescent="0.25">
      <c r="T543" s="178"/>
      <c r="U543" s="178"/>
    </row>
    <row r="544" spans="20:21" x14ac:dyDescent="0.25">
      <c r="T544" s="178"/>
      <c r="U544" s="178"/>
    </row>
    <row r="545" spans="20:21" x14ac:dyDescent="0.25">
      <c r="T545" s="178"/>
      <c r="U545" s="178"/>
    </row>
    <row r="546" spans="20:21" x14ac:dyDescent="0.25">
      <c r="T546" s="178"/>
      <c r="U546" s="178"/>
    </row>
    <row r="547" spans="20:21" x14ac:dyDescent="0.25">
      <c r="T547" s="178"/>
      <c r="U547" s="178"/>
    </row>
    <row r="548" spans="20:21" x14ac:dyDescent="0.25">
      <c r="T548" s="178"/>
      <c r="U548" s="178"/>
    </row>
    <row r="549" spans="20:21" x14ac:dyDescent="0.25">
      <c r="T549" s="178"/>
      <c r="U549" s="178"/>
    </row>
    <row r="550" spans="20:21" x14ac:dyDescent="0.25">
      <c r="T550" s="178"/>
      <c r="U550" s="178"/>
    </row>
    <row r="551" spans="20:21" x14ac:dyDescent="0.25">
      <c r="T551" s="178"/>
      <c r="U551" s="178"/>
    </row>
    <row r="552" spans="20:21" x14ac:dyDescent="0.25">
      <c r="T552" s="178"/>
      <c r="U552" s="178"/>
    </row>
    <row r="553" spans="20:21" x14ac:dyDescent="0.25">
      <c r="T553" s="178"/>
      <c r="U553" s="178"/>
    </row>
    <row r="554" spans="20:21" x14ac:dyDescent="0.25">
      <c r="T554" s="178"/>
      <c r="U554" s="178"/>
    </row>
    <row r="555" spans="20:21" x14ac:dyDescent="0.25">
      <c r="T555" s="178"/>
      <c r="U555" s="178"/>
    </row>
    <row r="556" spans="20:21" x14ac:dyDescent="0.25">
      <c r="T556" s="178"/>
      <c r="U556" s="178"/>
    </row>
    <row r="557" spans="20:21" x14ac:dyDescent="0.25">
      <c r="T557" s="178"/>
      <c r="U557" s="178"/>
    </row>
    <row r="558" spans="20:21" x14ac:dyDescent="0.25">
      <c r="T558" s="178"/>
      <c r="U558" s="178"/>
    </row>
    <row r="559" spans="20:21" x14ac:dyDescent="0.25">
      <c r="T559" s="178"/>
      <c r="U559" s="178"/>
    </row>
    <row r="560" spans="20:21" x14ac:dyDescent="0.25">
      <c r="T560" s="178"/>
      <c r="U560" s="178"/>
    </row>
    <row r="561" spans="20:21" x14ac:dyDescent="0.25">
      <c r="T561" s="178"/>
      <c r="U561" s="178"/>
    </row>
    <row r="562" spans="20:21" x14ac:dyDescent="0.25">
      <c r="T562" s="178"/>
      <c r="U562" s="178"/>
    </row>
    <row r="563" spans="20:21" x14ac:dyDescent="0.25">
      <c r="T563" s="178"/>
      <c r="U563" s="178"/>
    </row>
    <row r="564" spans="20:21" x14ac:dyDescent="0.25">
      <c r="T564" s="178"/>
      <c r="U564" s="178"/>
    </row>
    <row r="565" spans="20:21" x14ac:dyDescent="0.25">
      <c r="T565" s="178"/>
      <c r="U565" s="178"/>
    </row>
    <row r="566" spans="20:21" x14ac:dyDescent="0.25">
      <c r="T566" s="178"/>
      <c r="U566" s="178"/>
    </row>
    <row r="567" spans="20:21" x14ac:dyDescent="0.25">
      <c r="T567" s="178"/>
      <c r="U567" s="178"/>
    </row>
    <row r="568" spans="20:21" x14ac:dyDescent="0.25">
      <c r="T568" s="178"/>
      <c r="U568" s="178"/>
    </row>
    <row r="569" spans="20:21" x14ac:dyDescent="0.25">
      <c r="T569" s="178"/>
      <c r="U569" s="178"/>
    </row>
    <row r="570" spans="20:21" x14ac:dyDescent="0.25">
      <c r="T570" s="178"/>
      <c r="U570" s="178"/>
    </row>
    <row r="571" spans="20:21" x14ac:dyDescent="0.25">
      <c r="T571" s="178"/>
      <c r="U571" s="178"/>
    </row>
    <row r="572" spans="20:21" x14ac:dyDescent="0.25">
      <c r="T572" s="178"/>
      <c r="U572" s="178"/>
    </row>
    <row r="573" spans="20:21" x14ac:dyDescent="0.25">
      <c r="T573" s="178"/>
      <c r="U573" s="178"/>
    </row>
    <row r="574" spans="20:21" x14ac:dyDescent="0.25">
      <c r="T574" s="178"/>
      <c r="U574" s="178"/>
    </row>
    <row r="575" spans="20:21" x14ac:dyDescent="0.25">
      <c r="T575" s="178"/>
      <c r="U575" s="178"/>
    </row>
    <row r="576" spans="20:21" x14ac:dyDescent="0.25">
      <c r="T576" s="178"/>
      <c r="U576" s="178"/>
    </row>
    <row r="577" spans="20:21" x14ac:dyDescent="0.25">
      <c r="T577" s="178"/>
      <c r="U577" s="178"/>
    </row>
    <row r="578" spans="20:21" x14ac:dyDescent="0.25">
      <c r="T578" s="178"/>
      <c r="U578" s="178"/>
    </row>
    <row r="579" spans="20:21" x14ac:dyDescent="0.25">
      <c r="T579" s="178"/>
      <c r="U579" s="178"/>
    </row>
    <row r="580" spans="20:21" x14ac:dyDescent="0.25">
      <c r="T580" s="178"/>
      <c r="U580" s="178"/>
    </row>
    <row r="581" spans="20:21" x14ac:dyDescent="0.25">
      <c r="T581" s="178"/>
      <c r="U581" s="178"/>
    </row>
    <row r="582" spans="20:21" x14ac:dyDescent="0.25">
      <c r="T582" s="178"/>
      <c r="U582" s="178"/>
    </row>
    <row r="583" spans="20:21" x14ac:dyDescent="0.25">
      <c r="T583" s="178"/>
      <c r="U583" s="178"/>
    </row>
    <row r="584" spans="20:21" x14ac:dyDescent="0.25">
      <c r="T584" s="178"/>
      <c r="U584" s="178"/>
    </row>
    <row r="585" spans="20:21" x14ac:dyDescent="0.25">
      <c r="T585" s="178"/>
      <c r="U585" s="178"/>
    </row>
    <row r="586" spans="20:21" x14ac:dyDescent="0.25">
      <c r="T586" s="178"/>
      <c r="U586" s="178"/>
    </row>
    <row r="587" spans="20:21" x14ac:dyDescent="0.25">
      <c r="T587" s="178"/>
      <c r="U587" s="178"/>
    </row>
    <row r="588" spans="20:21" x14ac:dyDescent="0.25">
      <c r="T588" s="178"/>
      <c r="U588" s="178"/>
    </row>
    <row r="589" spans="20:21" x14ac:dyDescent="0.25">
      <c r="T589" s="178"/>
      <c r="U589" s="178"/>
    </row>
    <row r="590" spans="20:21" x14ac:dyDescent="0.25">
      <c r="T590" s="178"/>
      <c r="U590" s="178"/>
    </row>
    <row r="591" spans="20:21" x14ac:dyDescent="0.25">
      <c r="T591" s="178"/>
      <c r="U591" s="178"/>
    </row>
    <row r="592" spans="20:21" x14ac:dyDescent="0.25">
      <c r="T592" s="178"/>
      <c r="U592" s="178"/>
    </row>
    <row r="593" spans="20:21" x14ac:dyDescent="0.25">
      <c r="T593" s="178"/>
      <c r="U593" s="178"/>
    </row>
    <row r="594" spans="20:21" x14ac:dyDescent="0.25">
      <c r="T594" s="178"/>
      <c r="U594" s="178"/>
    </row>
    <row r="595" spans="20:21" x14ac:dyDescent="0.25">
      <c r="T595" s="178"/>
      <c r="U595" s="178"/>
    </row>
    <row r="596" spans="20:21" x14ac:dyDescent="0.25">
      <c r="T596" s="178"/>
      <c r="U596" s="178"/>
    </row>
    <row r="597" spans="20:21" x14ac:dyDescent="0.25">
      <c r="T597" s="178"/>
      <c r="U597" s="178"/>
    </row>
    <row r="598" spans="20:21" x14ac:dyDescent="0.25">
      <c r="T598" s="178"/>
      <c r="U598" s="178"/>
    </row>
    <row r="599" spans="20:21" x14ac:dyDescent="0.25">
      <c r="T599" s="178"/>
      <c r="U599" s="178"/>
    </row>
    <row r="600" spans="20:21" x14ac:dyDescent="0.25">
      <c r="T600" s="178"/>
      <c r="U600" s="178"/>
    </row>
    <row r="601" spans="20:21" x14ac:dyDescent="0.25">
      <c r="T601" s="178"/>
      <c r="U601" s="178"/>
    </row>
    <row r="602" spans="20:21" x14ac:dyDescent="0.25">
      <c r="T602" s="178"/>
      <c r="U602" s="178"/>
    </row>
    <row r="603" spans="20:21" x14ac:dyDescent="0.25">
      <c r="T603" s="178"/>
      <c r="U603" s="178"/>
    </row>
    <row r="604" spans="20:21" x14ac:dyDescent="0.25">
      <c r="T604" s="178"/>
      <c r="U604" s="178"/>
    </row>
    <row r="605" spans="20:21" x14ac:dyDescent="0.25">
      <c r="T605" s="178"/>
      <c r="U605" s="178"/>
    </row>
    <row r="606" spans="20:21" x14ac:dyDescent="0.25">
      <c r="T606" s="178"/>
      <c r="U606" s="178"/>
    </row>
    <row r="607" spans="20:21" x14ac:dyDescent="0.25">
      <c r="T607" s="178"/>
      <c r="U607" s="178"/>
    </row>
    <row r="608" spans="20:21" x14ac:dyDescent="0.25">
      <c r="T608" s="178"/>
      <c r="U608" s="178"/>
    </row>
    <row r="609" spans="20:21" x14ac:dyDescent="0.25">
      <c r="T609" s="178"/>
      <c r="U609" s="178"/>
    </row>
    <row r="610" spans="20:21" x14ac:dyDescent="0.25">
      <c r="T610" s="178"/>
      <c r="U610" s="178"/>
    </row>
    <row r="611" spans="20:21" x14ac:dyDescent="0.25">
      <c r="T611" s="178"/>
      <c r="U611" s="178"/>
    </row>
    <row r="612" spans="20:21" x14ac:dyDescent="0.25">
      <c r="T612" s="178"/>
      <c r="U612" s="178"/>
    </row>
    <row r="613" spans="20:21" x14ac:dyDescent="0.25">
      <c r="T613" s="178"/>
      <c r="U613" s="178"/>
    </row>
    <row r="614" spans="20:21" x14ac:dyDescent="0.25">
      <c r="T614" s="178"/>
      <c r="U614" s="178"/>
    </row>
    <row r="615" spans="20:21" x14ac:dyDescent="0.25">
      <c r="T615" s="178"/>
      <c r="U615" s="178"/>
    </row>
    <row r="616" spans="20:21" x14ac:dyDescent="0.25">
      <c r="T616" s="178"/>
      <c r="U616" s="178"/>
    </row>
    <row r="617" spans="20:21" x14ac:dyDescent="0.25">
      <c r="T617" s="178"/>
      <c r="U617" s="178"/>
    </row>
    <row r="618" spans="20:21" x14ac:dyDescent="0.25">
      <c r="T618" s="178"/>
      <c r="U618" s="178"/>
    </row>
    <row r="619" spans="20:21" x14ac:dyDescent="0.25">
      <c r="T619" s="178"/>
      <c r="U619" s="178"/>
    </row>
    <row r="620" spans="20:21" x14ac:dyDescent="0.25">
      <c r="T620" s="178"/>
      <c r="U620" s="178"/>
    </row>
    <row r="621" spans="20:21" x14ac:dyDescent="0.25">
      <c r="T621" s="178"/>
      <c r="U621" s="178"/>
    </row>
    <row r="622" spans="20:21" x14ac:dyDescent="0.25">
      <c r="T622" s="178"/>
      <c r="U622" s="178"/>
    </row>
    <row r="623" spans="20:21" x14ac:dyDescent="0.25">
      <c r="T623" s="178"/>
      <c r="U623" s="178"/>
    </row>
    <row r="624" spans="20:21" x14ac:dyDescent="0.25">
      <c r="T624" s="178"/>
      <c r="U624" s="178"/>
    </row>
    <row r="625" spans="20:21" x14ac:dyDescent="0.25">
      <c r="T625" s="178"/>
      <c r="U625" s="178"/>
    </row>
    <row r="626" spans="20:21" x14ac:dyDescent="0.25">
      <c r="T626" s="178"/>
      <c r="U626" s="178"/>
    </row>
    <row r="627" spans="20:21" x14ac:dyDescent="0.25">
      <c r="T627" s="178"/>
      <c r="U627" s="178"/>
    </row>
    <row r="628" spans="20:21" x14ac:dyDescent="0.25">
      <c r="T628" s="178"/>
      <c r="U628" s="178"/>
    </row>
    <row r="629" spans="20:21" x14ac:dyDescent="0.25">
      <c r="T629" s="178"/>
      <c r="U629" s="178"/>
    </row>
    <row r="630" spans="20:21" x14ac:dyDescent="0.25">
      <c r="T630" s="178"/>
      <c r="U630" s="178"/>
    </row>
    <row r="631" spans="20:21" x14ac:dyDescent="0.25">
      <c r="T631" s="178"/>
      <c r="U631" s="178"/>
    </row>
    <row r="632" spans="20:21" x14ac:dyDescent="0.25">
      <c r="T632" s="178"/>
      <c r="U632" s="178"/>
    </row>
    <row r="633" spans="20:21" x14ac:dyDescent="0.25">
      <c r="T633" s="178"/>
      <c r="U633" s="178"/>
    </row>
    <row r="634" spans="20:21" x14ac:dyDescent="0.25">
      <c r="T634" s="178"/>
      <c r="U634" s="178"/>
    </row>
    <row r="635" spans="20:21" x14ac:dyDescent="0.25">
      <c r="T635" s="178"/>
      <c r="U635" s="178"/>
    </row>
    <row r="636" spans="20:21" x14ac:dyDescent="0.25">
      <c r="T636" s="178"/>
      <c r="U636" s="178"/>
    </row>
    <row r="637" spans="20:21" x14ac:dyDescent="0.25">
      <c r="T637" s="178"/>
      <c r="U637" s="178"/>
    </row>
    <row r="638" spans="20:21" x14ac:dyDescent="0.25">
      <c r="T638" s="178"/>
      <c r="U638" s="178"/>
    </row>
    <row r="639" spans="20:21" x14ac:dyDescent="0.25">
      <c r="T639" s="178"/>
      <c r="U639" s="178"/>
    </row>
    <row r="640" spans="20:21" x14ac:dyDescent="0.25">
      <c r="T640" s="178"/>
      <c r="U640" s="178"/>
    </row>
    <row r="641" spans="20:21" x14ac:dyDescent="0.25">
      <c r="T641" s="178"/>
      <c r="U641" s="178"/>
    </row>
    <row r="642" spans="20:21" x14ac:dyDescent="0.25">
      <c r="T642" s="178"/>
      <c r="U642" s="178"/>
    </row>
    <row r="643" spans="20:21" x14ac:dyDescent="0.25">
      <c r="T643" s="178"/>
      <c r="U643" s="178"/>
    </row>
    <row r="644" spans="20:21" x14ac:dyDescent="0.25">
      <c r="T644" s="178"/>
      <c r="U644" s="178"/>
    </row>
    <row r="645" spans="20:21" x14ac:dyDescent="0.25">
      <c r="T645" s="178"/>
      <c r="U645" s="178"/>
    </row>
    <row r="646" spans="20:21" x14ac:dyDescent="0.25">
      <c r="T646" s="178"/>
      <c r="U646" s="178"/>
    </row>
    <row r="647" spans="20:21" x14ac:dyDescent="0.25">
      <c r="T647" s="178"/>
      <c r="U647" s="178"/>
    </row>
    <row r="648" spans="20:21" x14ac:dyDescent="0.25">
      <c r="T648" s="178"/>
      <c r="U648" s="178"/>
    </row>
    <row r="649" spans="20:21" x14ac:dyDescent="0.25">
      <c r="T649" s="178"/>
      <c r="U649" s="178"/>
    </row>
    <row r="650" spans="20:21" x14ac:dyDescent="0.25">
      <c r="T650" s="178"/>
      <c r="U650" s="178"/>
    </row>
    <row r="651" spans="20:21" x14ac:dyDescent="0.25">
      <c r="T651" s="178"/>
      <c r="U651" s="178"/>
    </row>
    <row r="652" spans="20:21" x14ac:dyDescent="0.25">
      <c r="T652" s="178"/>
      <c r="U652" s="178"/>
    </row>
    <row r="653" spans="20:21" x14ac:dyDescent="0.25">
      <c r="T653" s="178"/>
      <c r="U653" s="178"/>
    </row>
    <row r="654" spans="20:21" x14ac:dyDescent="0.25">
      <c r="T654" s="178"/>
      <c r="U654" s="178"/>
    </row>
    <row r="655" spans="20:21" x14ac:dyDescent="0.25">
      <c r="T655" s="178"/>
      <c r="U655" s="178"/>
    </row>
    <row r="656" spans="20:21" x14ac:dyDescent="0.25">
      <c r="T656" s="178"/>
      <c r="U656" s="178"/>
    </row>
    <row r="657" spans="20:21" x14ac:dyDescent="0.25">
      <c r="T657" s="178"/>
      <c r="U657" s="178"/>
    </row>
    <row r="658" spans="20:21" x14ac:dyDescent="0.25">
      <c r="T658" s="178"/>
      <c r="U658" s="178"/>
    </row>
    <row r="659" spans="20:21" x14ac:dyDescent="0.25">
      <c r="T659" s="178"/>
      <c r="U659" s="178"/>
    </row>
    <row r="660" spans="20:21" x14ac:dyDescent="0.25">
      <c r="T660" s="178"/>
      <c r="U660" s="178"/>
    </row>
    <row r="661" spans="20:21" x14ac:dyDescent="0.25">
      <c r="T661" s="178"/>
      <c r="U661" s="178"/>
    </row>
    <row r="662" spans="20:21" x14ac:dyDescent="0.25">
      <c r="T662" s="178"/>
      <c r="U662" s="178"/>
    </row>
    <row r="663" spans="20:21" x14ac:dyDescent="0.25">
      <c r="T663" s="178"/>
      <c r="U663" s="178"/>
    </row>
    <row r="664" spans="20:21" x14ac:dyDescent="0.25">
      <c r="T664" s="178"/>
      <c r="U664" s="178"/>
    </row>
    <row r="665" spans="20:21" x14ac:dyDescent="0.25">
      <c r="T665" s="178"/>
      <c r="U665" s="178"/>
    </row>
    <row r="666" spans="20:21" x14ac:dyDescent="0.25">
      <c r="T666" s="178"/>
      <c r="U666" s="178"/>
    </row>
    <row r="667" spans="20:21" x14ac:dyDescent="0.25">
      <c r="T667" s="178"/>
      <c r="U667" s="178"/>
    </row>
    <row r="668" spans="20:21" x14ac:dyDescent="0.25">
      <c r="T668" s="178"/>
      <c r="U668" s="178"/>
    </row>
    <row r="669" spans="20:21" x14ac:dyDescent="0.25">
      <c r="T669" s="178"/>
      <c r="U669" s="178"/>
    </row>
    <row r="670" spans="20:21" x14ac:dyDescent="0.25">
      <c r="T670" s="178"/>
      <c r="U670" s="178"/>
    </row>
    <row r="671" spans="20:21" x14ac:dyDescent="0.25">
      <c r="T671" s="178"/>
      <c r="U671" s="178"/>
    </row>
    <row r="672" spans="20:21" x14ac:dyDescent="0.25">
      <c r="T672" s="178"/>
      <c r="U672" s="178"/>
    </row>
    <row r="673" spans="20:21" x14ac:dyDescent="0.25">
      <c r="T673" s="178"/>
      <c r="U673" s="178"/>
    </row>
    <row r="674" spans="20:21" x14ac:dyDescent="0.25">
      <c r="T674" s="178"/>
      <c r="U674" s="178"/>
    </row>
    <row r="675" spans="20:21" x14ac:dyDescent="0.25">
      <c r="T675" s="178"/>
      <c r="U675" s="178"/>
    </row>
    <row r="676" spans="20:21" x14ac:dyDescent="0.25">
      <c r="T676" s="178"/>
      <c r="U676" s="178"/>
    </row>
    <row r="677" spans="20:21" x14ac:dyDescent="0.25">
      <c r="T677" s="178"/>
      <c r="U677" s="178"/>
    </row>
    <row r="678" spans="20:21" x14ac:dyDescent="0.25">
      <c r="T678" s="178"/>
      <c r="U678" s="178"/>
    </row>
    <row r="679" spans="20:21" x14ac:dyDescent="0.25">
      <c r="T679" s="178"/>
      <c r="U679" s="178"/>
    </row>
    <row r="680" spans="20:21" x14ac:dyDescent="0.25">
      <c r="T680" s="178"/>
      <c r="U680" s="178"/>
    </row>
    <row r="681" spans="20:21" x14ac:dyDescent="0.25">
      <c r="T681" s="178"/>
      <c r="U681" s="178"/>
    </row>
    <row r="682" spans="20:21" x14ac:dyDescent="0.25">
      <c r="T682" s="178"/>
      <c r="U682" s="178"/>
    </row>
    <row r="683" spans="20:21" x14ac:dyDescent="0.25">
      <c r="T683" s="178"/>
      <c r="U683" s="178"/>
    </row>
    <row r="684" spans="20:21" x14ac:dyDescent="0.25">
      <c r="T684" s="178"/>
      <c r="U684" s="178"/>
    </row>
    <row r="685" spans="20:21" x14ac:dyDescent="0.25">
      <c r="T685" s="178"/>
      <c r="U685" s="178"/>
    </row>
    <row r="686" spans="20:21" x14ac:dyDescent="0.25">
      <c r="T686" s="178"/>
      <c r="U686" s="178"/>
    </row>
    <row r="687" spans="20:21" x14ac:dyDescent="0.25">
      <c r="T687" s="178"/>
      <c r="U687" s="178"/>
    </row>
    <row r="688" spans="20:21" x14ac:dyDescent="0.25">
      <c r="T688" s="178"/>
      <c r="U688" s="178"/>
    </row>
    <row r="689" spans="20:21" x14ac:dyDescent="0.25">
      <c r="T689" s="178"/>
      <c r="U689" s="178"/>
    </row>
    <row r="690" spans="20:21" x14ac:dyDescent="0.25">
      <c r="T690" s="178"/>
      <c r="U690" s="178"/>
    </row>
    <row r="691" spans="20:21" x14ac:dyDescent="0.25">
      <c r="T691" s="178"/>
      <c r="U691" s="178"/>
    </row>
    <row r="692" spans="20:21" x14ac:dyDescent="0.25">
      <c r="T692" s="178"/>
      <c r="U692" s="178"/>
    </row>
    <row r="693" spans="20:21" x14ac:dyDescent="0.25">
      <c r="T693" s="178"/>
      <c r="U693" s="178"/>
    </row>
    <row r="694" spans="20:21" x14ac:dyDescent="0.25">
      <c r="T694" s="178"/>
      <c r="U694" s="178"/>
    </row>
    <row r="695" spans="20:21" x14ac:dyDescent="0.25">
      <c r="T695" s="178"/>
      <c r="U695" s="178"/>
    </row>
    <row r="696" spans="20:21" x14ac:dyDescent="0.25">
      <c r="T696" s="178"/>
      <c r="U696" s="178"/>
    </row>
    <row r="697" spans="20:21" x14ac:dyDescent="0.25">
      <c r="T697" s="178"/>
      <c r="U697" s="178"/>
    </row>
    <row r="698" spans="20:21" x14ac:dyDescent="0.25">
      <c r="T698" s="178"/>
      <c r="U698" s="178"/>
    </row>
    <row r="699" spans="20:21" x14ac:dyDescent="0.25">
      <c r="T699" s="178"/>
      <c r="U699" s="178"/>
    </row>
    <row r="700" spans="20:21" x14ac:dyDescent="0.25">
      <c r="T700" s="178"/>
      <c r="U700" s="178"/>
    </row>
    <row r="701" spans="20:21" x14ac:dyDescent="0.25">
      <c r="T701" s="178"/>
      <c r="U701" s="178"/>
    </row>
    <row r="702" spans="20:21" x14ac:dyDescent="0.25">
      <c r="T702" s="178"/>
      <c r="U702" s="178"/>
    </row>
    <row r="703" spans="20:21" x14ac:dyDescent="0.25">
      <c r="T703" s="178"/>
      <c r="U703" s="178"/>
    </row>
    <row r="704" spans="20:21" x14ac:dyDescent="0.25">
      <c r="T704" s="178"/>
      <c r="U704" s="178"/>
    </row>
    <row r="705" spans="20:21" x14ac:dyDescent="0.25">
      <c r="T705" s="178"/>
      <c r="U705" s="178"/>
    </row>
    <row r="706" spans="20:21" x14ac:dyDescent="0.25">
      <c r="T706" s="178"/>
      <c r="U706" s="178"/>
    </row>
    <row r="707" spans="20:21" x14ac:dyDescent="0.25">
      <c r="T707" s="178"/>
      <c r="U707" s="178"/>
    </row>
    <row r="708" spans="20:21" x14ac:dyDescent="0.25">
      <c r="T708" s="178"/>
      <c r="U708" s="178"/>
    </row>
    <row r="709" spans="20:21" x14ac:dyDescent="0.25">
      <c r="T709" s="178"/>
      <c r="U709" s="178"/>
    </row>
    <row r="710" spans="20:21" x14ac:dyDescent="0.25">
      <c r="T710" s="178"/>
      <c r="U710" s="178"/>
    </row>
    <row r="711" spans="20:21" x14ac:dyDescent="0.25">
      <c r="T711" s="178"/>
      <c r="U711" s="178"/>
    </row>
    <row r="712" spans="20:21" x14ac:dyDescent="0.25">
      <c r="T712" s="178"/>
      <c r="U712" s="178"/>
    </row>
    <row r="713" spans="20:21" x14ac:dyDescent="0.25">
      <c r="T713" s="178"/>
      <c r="U713" s="178"/>
    </row>
    <row r="714" spans="20:21" x14ac:dyDescent="0.25">
      <c r="T714" s="178"/>
      <c r="U714" s="178"/>
    </row>
    <row r="715" spans="20:21" x14ac:dyDescent="0.25">
      <c r="T715" s="178"/>
      <c r="U715" s="178"/>
    </row>
    <row r="716" spans="20:21" x14ac:dyDescent="0.25">
      <c r="T716" s="178"/>
      <c r="U716" s="178"/>
    </row>
    <row r="717" spans="20:21" x14ac:dyDescent="0.25">
      <c r="T717" s="178"/>
      <c r="U717" s="178"/>
    </row>
    <row r="718" spans="20:21" x14ac:dyDescent="0.25">
      <c r="T718" s="178"/>
      <c r="U718" s="178"/>
    </row>
    <row r="719" spans="20:21" x14ac:dyDescent="0.25">
      <c r="T719" s="178"/>
      <c r="U719" s="178"/>
    </row>
    <row r="720" spans="20:21" x14ac:dyDescent="0.25">
      <c r="T720" s="178"/>
      <c r="U720" s="178"/>
    </row>
    <row r="721" spans="20:21" x14ac:dyDescent="0.25">
      <c r="T721" s="178"/>
      <c r="U721" s="178"/>
    </row>
    <row r="722" spans="20:21" x14ac:dyDescent="0.25">
      <c r="T722" s="178"/>
      <c r="U722" s="178"/>
    </row>
    <row r="723" spans="20:21" x14ac:dyDescent="0.25">
      <c r="T723" s="178"/>
      <c r="U723" s="178"/>
    </row>
    <row r="724" spans="20:21" x14ac:dyDescent="0.25">
      <c r="T724" s="178"/>
      <c r="U724" s="178"/>
    </row>
    <row r="725" spans="20:21" x14ac:dyDescent="0.25">
      <c r="T725" s="178"/>
      <c r="U725" s="178"/>
    </row>
    <row r="726" spans="20:21" x14ac:dyDescent="0.25">
      <c r="T726" s="178"/>
      <c r="U726" s="178"/>
    </row>
    <row r="727" spans="20:21" x14ac:dyDescent="0.25">
      <c r="T727" s="178"/>
      <c r="U727" s="178"/>
    </row>
    <row r="728" spans="20:21" x14ac:dyDescent="0.25">
      <c r="T728" s="178"/>
      <c r="U728" s="178"/>
    </row>
    <row r="729" spans="20:21" x14ac:dyDescent="0.25">
      <c r="T729" s="178"/>
      <c r="U729" s="178"/>
    </row>
    <row r="730" spans="20:21" x14ac:dyDescent="0.25">
      <c r="T730" s="178"/>
      <c r="U730" s="178"/>
    </row>
    <row r="731" spans="20:21" x14ac:dyDescent="0.25">
      <c r="T731" s="178"/>
      <c r="U731" s="178"/>
    </row>
    <row r="732" spans="20:21" x14ac:dyDescent="0.25">
      <c r="T732" s="178"/>
      <c r="U732" s="178"/>
    </row>
    <row r="733" spans="20:21" x14ac:dyDescent="0.25">
      <c r="T733" s="178"/>
      <c r="U733" s="178"/>
    </row>
    <row r="734" spans="20:21" x14ac:dyDescent="0.25">
      <c r="T734" s="178"/>
      <c r="U734" s="178"/>
    </row>
    <row r="735" spans="20:21" x14ac:dyDescent="0.25">
      <c r="T735" s="178"/>
      <c r="U735" s="178"/>
    </row>
    <row r="736" spans="20:21" x14ac:dyDescent="0.25">
      <c r="T736" s="178"/>
      <c r="U736" s="178"/>
    </row>
    <row r="737" spans="20:21" x14ac:dyDescent="0.25">
      <c r="T737" s="178"/>
      <c r="U737" s="178"/>
    </row>
    <row r="738" spans="20:21" x14ac:dyDescent="0.25">
      <c r="T738" s="178"/>
      <c r="U738" s="178"/>
    </row>
    <row r="739" spans="20:21" x14ac:dyDescent="0.25">
      <c r="T739" s="178"/>
      <c r="U739" s="178"/>
    </row>
    <row r="740" spans="20:21" x14ac:dyDescent="0.25">
      <c r="T740" s="178"/>
      <c r="U740" s="178"/>
    </row>
    <row r="741" spans="20:21" x14ac:dyDescent="0.25">
      <c r="T741" s="178"/>
      <c r="U741" s="178"/>
    </row>
    <row r="742" spans="20:21" x14ac:dyDescent="0.25">
      <c r="T742" s="178"/>
      <c r="U742" s="178"/>
    </row>
    <row r="743" spans="20:21" x14ac:dyDescent="0.25">
      <c r="T743" s="178"/>
      <c r="U743" s="178"/>
    </row>
    <row r="744" spans="20:21" x14ac:dyDescent="0.25">
      <c r="T744" s="178"/>
      <c r="U744" s="178"/>
    </row>
    <row r="745" spans="20:21" x14ac:dyDescent="0.25">
      <c r="T745" s="178"/>
      <c r="U745" s="178"/>
    </row>
    <row r="746" spans="20:21" x14ac:dyDescent="0.25">
      <c r="T746" s="178"/>
      <c r="U746" s="178"/>
    </row>
    <row r="747" spans="20:21" x14ac:dyDescent="0.25">
      <c r="T747" s="178"/>
      <c r="U747" s="178"/>
    </row>
    <row r="748" spans="20:21" x14ac:dyDescent="0.25">
      <c r="T748" s="178"/>
      <c r="U748" s="178"/>
    </row>
    <row r="749" spans="20:21" x14ac:dyDescent="0.25">
      <c r="T749" s="178"/>
      <c r="U749" s="178"/>
    </row>
    <row r="750" spans="20:21" x14ac:dyDescent="0.25">
      <c r="T750" s="178"/>
      <c r="U750" s="178"/>
    </row>
    <row r="751" spans="20:21" x14ac:dyDescent="0.25">
      <c r="T751" s="178"/>
      <c r="U751" s="178"/>
    </row>
    <row r="752" spans="20:21" x14ac:dyDescent="0.25">
      <c r="T752" s="178"/>
      <c r="U752" s="178"/>
    </row>
    <row r="753" spans="20:21" x14ac:dyDescent="0.25">
      <c r="T753" s="178"/>
      <c r="U753" s="178"/>
    </row>
    <row r="754" spans="20:21" x14ac:dyDescent="0.25">
      <c r="T754" s="178"/>
      <c r="U754" s="178"/>
    </row>
    <row r="755" spans="20:21" x14ac:dyDescent="0.25">
      <c r="T755" s="178"/>
      <c r="U755" s="178"/>
    </row>
    <row r="756" spans="20:21" x14ac:dyDescent="0.25">
      <c r="T756" s="178"/>
      <c r="U756" s="178"/>
    </row>
    <row r="757" spans="20:21" x14ac:dyDescent="0.25">
      <c r="T757" s="178"/>
      <c r="U757" s="178"/>
    </row>
    <row r="758" spans="20:21" x14ac:dyDescent="0.25">
      <c r="T758" s="178"/>
      <c r="U758" s="178"/>
    </row>
    <row r="759" spans="20:21" x14ac:dyDescent="0.25">
      <c r="T759" s="178"/>
      <c r="U759" s="178"/>
    </row>
    <row r="760" spans="20:21" x14ac:dyDescent="0.25">
      <c r="T760" s="178"/>
      <c r="U760" s="178"/>
    </row>
    <row r="761" spans="20:21" x14ac:dyDescent="0.25">
      <c r="T761" s="178"/>
      <c r="U761" s="178"/>
    </row>
    <row r="762" spans="20:21" x14ac:dyDescent="0.25">
      <c r="T762" s="178"/>
      <c r="U762" s="178"/>
    </row>
    <row r="763" spans="20:21" x14ac:dyDescent="0.25">
      <c r="T763" s="178"/>
      <c r="U763" s="178"/>
    </row>
    <row r="764" spans="20:21" x14ac:dyDescent="0.25">
      <c r="T764" s="178"/>
      <c r="U764" s="178"/>
    </row>
    <row r="765" spans="20:21" x14ac:dyDescent="0.25">
      <c r="T765" s="178"/>
      <c r="U765" s="178"/>
    </row>
    <row r="766" spans="20:21" x14ac:dyDescent="0.25">
      <c r="T766" s="178"/>
      <c r="U766" s="178"/>
    </row>
    <row r="767" spans="20:21" x14ac:dyDescent="0.25">
      <c r="T767" s="178"/>
      <c r="U767" s="178"/>
    </row>
    <row r="768" spans="20:21" x14ac:dyDescent="0.25">
      <c r="T768" s="178"/>
      <c r="U768" s="178"/>
    </row>
    <row r="769" spans="20:21" x14ac:dyDescent="0.25">
      <c r="T769" s="178"/>
      <c r="U769" s="178"/>
    </row>
    <row r="770" spans="20:21" x14ac:dyDescent="0.25">
      <c r="T770" s="178"/>
      <c r="U770" s="178"/>
    </row>
    <row r="771" spans="20:21" x14ac:dyDescent="0.25">
      <c r="T771" s="178"/>
      <c r="U771" s="178"/>
    </row>
    <row r="772" spans="20:21" x14ac:dyDescent="0.25">
      <c r="T772" s="178"/>
      <c r="U772" s="178"/>
    </row>
    <row r="773" spans="20:21" x14ac:dyDescent="0.25">
      <c r="T773" s="178"/>
      <c r="U773" s="178"/>
    </row>
    <row r="774" spans="20:21" x14ac:dyDescent="0.25">
      <c r="T774" s="178"/>
      <c r="U774" s="178"/>
    </row>
    <row r="775" spans="20:21" x14ac:dyDescent="0.25">
      <c r="T775" s="178"/>
      <c r="U775" s="178"/>
    </row>
    <row r="776" spans="20:21" x14ac:dyDescent="0.25">
      <c r="T776" s="178"/>
      <c r="U776" s="178"/>
    </row>
    <row r="777" spans="20:21" x14ac:dyDescent="0.25">
      <c r="T777" s="178"/>
      <c r="U777" s="178"/>
    </row>
    <row r="778" spans="20:21" x14ac:dyDescent="0.25">
      <c r="T778" s="178"/>
      <c r="U778" s="178"/>
    </row>
    <row r="779" spans="20:21" x14ac:dyDescent="0.25">
      <c r="T779" s="178"/>
      <c r="U779" s="178"/>
    </row>
    <row r="780" spans="20:21" x14ac:dyDescent="0.25">
      <c r="T780" s="178"/>
      <c r="U780" s="178"/>
    </row>
    <row r="781" spans="20:21" x14ac:dyDescent="0.25">
      <c r="T781" s="178"/>
      <c r="U781" s="178"/>
    </row>
    <row r="782" spans="20:21" x14ac:dyDescent="0.25">
      <c r="T782" s="178"/>
      <c r="U782" s="178"/>
    </row>
    <row r="783" spans="20:21" x14ac:dyDescent="0.25">
      <c r="T783" s="178"/>
      <c r="U783" s="178"/>
    </row>
    <row r="784" spans="20:21" x14ac:dyDescent="0.25">
      <c r="T784" s="178"/>
      <c r="U784" s="178"/>
    </row>
    <row r="785" spans="20:21" x14ac:dyDescent="0.25">
      <c r="T785" s="178"/>
      <c r="U785" s="178"/>
    </row>
    <row r="786" spans="20:21" x14ac:dyDescent="0.25">
      <c r="T786" s="178"/>
      <c r="U786" s="178"/>
    </row>
    <row r="787" spans="20:21" x14ac:dyDescent="0.25">
      <c r="T787" s="178"/>
      <c r="U787" s="178"/>
    </row>
    <row r="788" spans="20:21" x14ac:dyDescent="0.25">
      <c r="T788" s="178"/>
      <c r="U788" s="178"/>
    </row>
    <row r="789" spans="20:21" x14ac:dyDescent="0.25">
      <c r="T789" s="178"/>
      <c r="U789" s="178"/>
    </row>
    <row r="790" spans="20:21" x14ac:dyDescent="0.25">
      <c r="T790" s="178"/>
      <c r="U790" s="178"/>
    </row>
    <row r="791" spans="20:21" x14ac:dyDescent="0.25">
      <c r="T791" s="178"/>
      <c r="U791" s="178"/>
    </row>
    <row r="792" spans="20:21" x14ac:dyDescent="0.25">
      <c r="T792" s="178"/>
      <c r="U792" s="178"/>
    </row>
    <row r="793" spans="20:21" x14ac:dyDescent="0.25">
      <c r="T793" s="178"/>
      <c r="U793" s="178"/>
    </row>
    <row r="794" spans="20:21" x14ac:dyDescent="0.25">
      <c r="T794" s="178"/>
      <c r="U794" s="178"/>
    </row>
    <row r="795" spans="20:21" x14ac:dyDescent="0.25">
      <c r="T795" s="178"/>
      <c r="U795" s="178"/>
    </row>
    <row r="796" spans="20:21" x14ac:dyDescent="0.25">
      <c r="T796" s="178"/>
      <c r="U796" s="178"/>
    </row>
    <row r="797" spans="20:21" x14ac:dyDescent="0.25">
      <c r="T797" s="178"/>
      <c r="U797" s="178"/>
    </row>
    <row r="798" spans="20:21" x14ac:dyDescent="0.25">
      <c r="T798" s="178"/>
      <c r="U798" s="178"/>
    </row>
    <row r="799" spans="20:21" x14ac:dyDescent="0.25">
      <c r="T799" s="178"/>
      <c r="U799" s="178"/>
    </row>
    <row r="800" spans="20:21" x14ac:dyDescent="0.25">
      <c r="T800" s="178"/>
      <c r="U800" s="178"/>
    </row>
    <row r="801" spans="20:21" x14ac:dyDescent="0.25">
      <c r="T801" s="178"/>
      <c r="U801" s="178"/>
    </row>
    <row r="802" spans="20:21" x14ac:dyDescent="0.25">
      <c r="T802" s="178"/>
      <c r="U802" s="178"/>
    </row>
    <row r="803" spans="20:21" x14ac:dyDescent="0.25">
      <c r="T803" s="178"/>
      <c r="U803" s="178"/>
    </row>
    <row r="804" spans="20:21" x14ac:dyDescent="0.25">
      <c r="T804" s="178"/>
      <c r="U804" s="178"/>
    </row>
    <row r="805" spans="20:21" x14ac:dyDescent="0.25">
      <c r="T805" s="178"/>
      <c r="U805" s="178"/>
    </row>
    <row r="806" spans="20:21" x14ac:dyDescent="0.25">
      <c r="T806" s="178"/>
      <c r="U806" s="178"/>
    </row>
    <row r="807" spans="20:21" x14ac:dyDescent="0.25">
      <c r="T807" s="178"/>
      <c r="U807" s="178"/>
    </row>
    <row r="808" spans="20:21" x14ac:dyDescent="0.25">
      <c r="T808" s="178"/>
      <c r="U808" s="178"/>
    </row>
    <row r="809" spans="20:21" x14ac:dyDescent="0.25">
      <c r="T809" s="178"/>
      <c r="U809" s="178"/>
    </row>
    <row r="810" spans="20:21" x14ac:dyDescent="0.25">
      <c r="T810" s="178"/>
      <c r="U810" s="178"/>
    </row>
    <row r="811" spans="20:21" x14ac:dyDescent="0.25">
      <c r="T811" s="178"/>
      <c r="U811" s="178"/>
    </row>
    <row r="812" spans="20:21" x14ac:dyDescent="0.25">
      <c r="T812" s="178"/>
      <c r="U812" s="178"/>
    </row>
    <row r="813" spans="20:21" x14ac:dyDescent="0.25">
      <c r="T813" s="178"/>
      <c r="U813" s="178"/>
    </row>
    <row r="814" spans="20:21" x14ac:dyDescent="0.25">
      <c r="T814" s="178"/>
      <c r="U814" s="178"/>
    </row>
    <row r="815" spans="20:21" x14ac:dyDescent="0.25">
      <c r="T815" s="178"/>
      <c r="U815" s="178"/>
    </row>
    <row r="816" spans="20:21" x14ac:dyDescent="0.25">
      <c r="T816" s="178"/>
      <c r="U816" s="178"/>
    </row>
    <row r="817" spans="20:21" x14ac:dyDescent="0.25">
      <c r="T817" s="178"/>
      <c r="U817" s="178"/>
    </row>
    <row r="818" spans="20:21" x14ac:dyDescent="0.25">
      <c r="T818" s="178"/>
      <c r="U818" s="178"/>
    </row>
    <row r="819" spans="20:21" x14ac:dyDescent="0.25">
      <c r="T819" s="178"/>
      <c r="U819" s="178"/>
    </row>
    <row r="820" spans="20:21" x14ac:dyDescent="0.25">
      <c r="T820" s="178"/>
      <c r="U820" s="178"/>
    </row>
    <row r="821" spans="20:21" x14ac:dyDescent="0.25">
      <c r="T821" s="178"/>
      <c r="U821" s="178"/>
    </row>
    <row r="822" spans="20:21" x14ac:dyDescent="0.25">
      <c r="T822" s="178"/>
      <c r="U822" s="178"/>
    </row>
    <row r="823" spans="20:21" x14ac:dyDescent="0.25">
      <c r="T823" s="178"/>
      <c r="U823" s="178"/>
    </row>
    <row r="824" spans="20:21" x14ac:dyDescent="0.25">
      <c r="T824" s="178"/>
      <c r="U824" s="178"/>
    </row>
    <row r="825" spans="20:21" x14ac:dyDescent="0.25">
      <c r="T825" s="178"/>
      <c r="U825" s="178"/>
    </row>
    <row r="826" spans="20:21" x14ac:dyDescent="0.25">
      <c r="T826" s="178"/>
      <c r="U826" s="178"/>
    </row>
    <row r="827" spans="20:21" x14ac:dyDescent="0.25">
      <c r="T827" s="178"/>
      <c r="U827" s="178"/>
    </row>
    <row r="828" spans="20:21" x14ac:dyDescent="0.25">
      <c r="T828" s="178"/>
      <c r="U828" s="178"/>
    </row>
    <row r="829" spans="20:21" x14ac:dyDescent="0.25">
      <c r="T829" s="178"/>
      <c r="U829" s="178"/>
    </row>
    <row r="830" spans="20:21" x14ac:dyDescent="0.25">
      <c r="T830" s="178"/>
      <c r="U830" s="178"/>
    </row>
    <row r="831" spans="20:21" x14ac:dyDescent="0.25">
      <c r="T831" s="178"/>
      <c r="U831" s="178"/>
    </row>
    <row r="832" spans="20:21" x14ac:dyDescent="0.25">
      <c r="T832" s="178"/>
      <c r="U832" s="178"/>
    </row>
    <row r="833" spans="20:21" x14ac:dyDescent="0.25">
      <c r="T833" s="178"/>
      <c r="U833" s="178"/>
    </row>
    <row r="834" spans="20:21" x14ac:dyDescent="0.25">
      <c r="T834" s="178"/>
      <c r="U834" s="178"/>
    </row>
    <row r="835" spans="20:21" x14ac:dyDescent="0.25">
      <c r="T835" s="178"/>
      <c r="U835" s="178"/>
    </row>
    <row r="836" spans="20:21" x14ac:dyDescent="0.25">
      <c r="T836" s="178"/>
      <c r="U836" s="178"/>
    </row>
    <row r="837" spans="20:21" x14ac:dyDescent="0.25">
      <c r="T837" s="178"/>
      <c r="U837" s="178"/>
    </row>
    <row r="838" spans="20:21" x14ac:dyDescent="0.25">
      <c r="T838" s="178"/>
      <c r="U838" s="178"/>
    </row>
    <row r="839" spans="20:21" x14ac:dyDescent="0.25">
      <c r="T839" s="178"/>
      <c r="U839" s="178"/>
    </row>
    <row r="840" spans="20:21" x14ac:dyDescent="0.25">
      <c r="T840" s="178"/>
      <c r="U840" s="178"/>
    </row>
    <row r="841" spans="20:21" x14ac:dyDescent="0.25">
      <c r="T841" s="178"/>
      <c r="U841" s="178"/>
    </row>
    <row r="842" spans="20:21" x14ac:dyDescent="0.25">
      <c r="T842" s="178"/>
      <c r="U842" s="178"/>
    </row>
    <row r="843" spans="20:21" x14ac:dyDescent="0.25">
      <c r="T843" s="178"/>
      <c r="U843" s="178"/>
    </row>
    <row r="844" spans="20:21" x14ac:dyDescent="0.25">
      <c r="T844" s="178"/>
      <c r="U844" s="178"/>
    </row>
    <row r="845" spans="20:21" x14ac:dyDescent="0.25">
      <c r="T845" s="178"/>
      <c r="U845" s="178"/>
    </row>
    <row r="846" spans="20:21" x14ac:dyDescent="0.25">
      <c r="T846" s="178"/>
      <c r="U846" s="178"/>
    </row>
    <row r="847" spans="20:21" x14ac:dyDescent="0.25">
      <c r="T847" s="178"/>
      <c r="U847" s="178"/>
    </row>
    <row r="848" spans="20:21" x14ac:dyDescent="0.25">
      <c r="T848" s="178"/>
      <c r="U848" s="178"/>
    </row>
    <row r="849" spans="20:21" x14ac:dyDescent="0.25">
      <c r="T849" s="178"/>
      <c r="U849" s="178"/>
    </row>
    <row r="850" spans="20:21" x14ac:dyDescent="0.25">
      <c r="T850" s="178"/>
      <c r="U850" s="178"/>
    </row>
    <row r="851" spans="20:21" x14ac:dyDescent="0.25">
      <c r="T851" s="178"/>
      <c r="U851" s="178"/>
    </row>
    <row r="852" spans="20:21" x14ac:dyDescent="0.25">
      <c r="T852" s="178"/>
      <c r="U852" s="178"/>
    </row>
    <row r="853" spans="20:21" x14ac:dyDescent="0.25">
      <c r="T853" s="178"/>
      <c r="U853" s="178"/>
    </row>
    <row r="854" spans="20:21" x14ac:dyDescent="0.25">
      <c r="T854" s="178"/>
      <c r="U854" s="178"/>
    </row>
    <row r="855" spans="20:21" x14ac:dyDescent="0.25">
      <c r="T855" s="178"/>
      <c r="U855" s="178"/>
    </row>
    <row r="856" spans="20:21" x14ac:dyDescent="0.25">
      <c r="T856" s="178"/>
      <c r="U856" s="178"/>
    </row>
    <row r="857" spans="20:21" x14ac:dyDescent="0.25">
      <c r="T857" s="178"/>
      <c r="U857" s="178"/>
    </row>
    <row r="858" spans="20:21" x14ac:dyDescent="0.25">
      <c r="T858" s="178"/>
      <c r="U858" s="178"/>
    </row>
    <row r="859" spans="20:21" x14ac:dyDescent="0.25">
      <c r="T859" s="178"/>
      <c r="U859" s="178"/>
    </row>
    <row r="860" spans="20:21" x14ac:dyDescent="0.25">
      <c r="T860" s="178"/>
      <c r="U860" s="178"/>
    </row>
    <row r="861" spans="20:21" x14ac:dyDescent="0.25">
      <c r="T861" s="178"/>
      <c r="U861" s="178"/>
    </row>
    <row r="862" spans="20:21" x14ac:dyDescent="0.25">
      <c r="T862" s="178"/>
      <c r="U862" s="178"/>
    </row>
    <row r="863" spans="20:21" x14ac:dyDescent="0.25">
      <c r="T863" s="178"/>
      <c r="U863" s="178"/>
    </row>
    <row r="864" spans="20:21" x14ac:dyDescent="0.25">
      <c r="T864" s="178"/>
      <c r="U864" s="178"/>
    </row>
    <row r="865" spans="20:21" x14ac:dyDescent="0.25">
      <c r="T865" s="178"/>
      <c r="U865" s="178"/>
    </row>
    <row r="866" spans="20:21" x14ac:dyDescent="0.25">
      <c r="T866" s="178"/>
      <c r="U866" s="178"/>
    </row>
    <row r="867" spans="20:21" x14ac:dyDescent="0.25">
      <c r="T867" s="178"/>
      <c r="U867" s="178"/>
    </row>
    <row r="868" spans="20:21" x14ac:dyDescent="0.25">
      <c r="T868" s="178"/>
      <c r="U868" s="178"/>
    </row>
    <row r="869" spans="20:21" x14ac:dyDescent="0.25">
      <c r="T869" s="178"/>
      <c r="U869" s="178"/>
    </row>
    <row r="870" spans="20:21" x14ac:dyDescent="0.25">
      <c r="T870" s="178"/>
      <c r="U870" s="178"/>
    </row>
    <row r="871" spans="20:21" x14ac:dyDescent="0.25">
      <c r="T871" s="178"/>
      <c r="U871" s="178"/>
    </row>
    <row r="872" spans="20:21" x14ac:dyDescent="0.25">
      <c r="T872" s="178"/>
      <c r="U872" s="178"/>
    </row>
    <row r="873" spans="20:21" x14ac:dyDescent="0.25">
      <c r="T873" s="178"/>
      <c r="U873" s="178"/>
    </row>
    <row r="874" spans="20:21" x14ac:dyDescent="0.25">
      <c r="T874" s="178"/>
      <c r="U874" s="178"/>
    </row>
    <row r="875" spans="20:21" x14ac:dyDescent="0.25">
      <c r="T875" s="178"/>
      <c r="U875" s="178"/>
    </row>
    <row r="876" spans="20:21" x14ac:dyDescent="0.25">
      <c r="T876" s="178"/>
      <c r="U876" s="178"/>
    </row>
    <row r="877" spans="20:21" x14ac:dyDescent="0.25">
      <c r="T877" s="178"/>
      <c r="U877" s="178"/>
    </row>
    <row r="878" spans="20:21" x14ac:dyDescent="0.25">
      <c r="T878" s="178"/>
      <c r="U878" s="178"/>
    </row>
    <row r="879" spans="20:21" x14ac:dyDescent="0.25">
      <c r="T879" s="178"/>
      <c r="U879" s="178"/>
    </row>
    <row r="880" spans="20:21" x14ac:dyDescent="0.25">
      <c r="T880" s="178"/>
      <c r="U880" s="178"/>
    </row>
    <row r="881" spans="20:21" x14ac:dyDescent="0.25">
      <c r="T881" s="178"/>
      <c r="U881" s="178"/>
    </row>
    <row r="882" spans="20:21" x14ac:dyDescent="0.25">
      <c r="T882" s="178"/>
      <c r="U882" s="178"/>
    </row>
    <row r="883" spans="20:21" x14ac:dyDescent="0.25">
      <c r="T883" s="178"/>
      <c r="U883" s="178"/>
    </row>
    <row r="884" spans="20:21" x14ac:dyDescent="0.25">
      <c r="T884" s="178"/>
      <c r="U884" s="178"/>
    </row>
    <row r="885" spans="20:21" x14ac:dyDescent="0.25">
      <c r="T885" s="178"/>
      <c r="U885" s="178"/>
    </row>
    <row r="886" spans="20:21" x14ac:dyDescent="0.25">
      <c r="T886" s="178"/>
      <c r="U886" s="178"/>
    </row>
    <row r="887" spans="20:21" x14ac:dyDescent="0.25">
      <c r="T887" s="178"/>
      <c r="U887" s="178"/>
    </row>
    <row r="888" spans="20:21" x14ac:dyDescent="0.25">
      <c r="T888" s="178"/>
      <c r="U888" s="178"/>
    </row>
    <row r="889" spans="20:21" x14ac:dyDescent="0.25">
      <c r="T889" s="178"/>
      <c r="U889" s="178"/>
    </row>
    <row r="890" spans="20:21" x14ac:dyDescent="0.25">
      <c r="T890" s="178"/>
      <c r="U890" s="178"/>
    </row>
    <row r="891" spans="20:21" x14ac:dyDescent="0.25">
      <c r="T891" s="178"/>
      <c r="U891" s="178"/>
    </row>
    <row r="892" spans="20:21" x14ac:dyDescent="0.25">
      <c r="T892" s="178"/>
      <c r="U892" s="178"/>
    </row>
    <row r="893" spans="20:21" x14ac:dyDescent="0.25">
      <c r="T893" s="178"/>
      <c r="U893" s="178"/>
    </row>
    <row r="894" spans="20:21" x14ac:dyDescent="0.25">
      <c r="T894" s="178"/>
      <c r="U894" s="178"/>
    </row>
    <row r="895" spans="20:21" x14ac:dyDescent="0.25">
      <c r="T895" s="178"/>
      <c r="U895" s="178"/>
    </row>
    <row r="896" spans="20:21" x14ac:dyDescent="0.25">
      <c r="T896" s="178"/>
      <c r="U896" s="178"/>
    </row>
    <row r="897" spans="20:21" x14ac:dyDescent="0.25">
      <c r="T897" s="178"/>
      <c r="U897" s="178"/>
    </row>
    <row r="898" spans="20:21" x14ac:dyDescent="0.25">
      <c r="T898" s="178"/>
      <c r="U898" s="178"/>
    </row>
    <row r="899" spans="20:21" x14ac:dyDescent="0.25">
      <c r="T899" s="178"/>
      <c r="U899" s="178"/>
    </row>
    <row r="900" spans="20:21" x14ac:dyDescent="0.25">
      <c r="T900" s="178"/>
      <c r="U900" s="178"/>
    </row>
    <row r="901" spans="20:21" x14ac:dyDescent="0.25">
      <c r="T901" s="178"/>
      <c r="U901" s="178"/>
    </row>
    <row r="902" spans="20:21" x14ac:dyDescent="0.25">
      <c r="T902" s="178"/>
      <c r="U902" s="178"/>
    </row>
    <row r="903" spans="20:21" x14ac:dyDescent="0.25">
      <c r="T903" s="178"/>
      <c r="U903" s="178"/>
    </row>
    <row r="904" spans="20:21" x14ac:dyDescent="0.25">
      <c r="T904" s="178"/>
      <c r="U904" s="178"/>
    </row>
    <row r="905" spans="20:21" x14ac:dyDescent="0.25">
      <c r="T905" s="178"/>
      <c r="U905" s="178"/>
    </row>
    <row r="906" spans="20:21" x14ac:dyDescent="0.25">
      <c r="T906" s="178"/>
      <c r="U906" s="178"/>
    </row>
    <row r="907" spans="20:21" x14ac:dyDescent="0.25">
      <c r="T907" s="178"/>
      <c r="U907" s="178"/>
    </row>
    <row r="908" spans="20:21" x14ac:dyDescent="0.25">
      <c r="T908" s="178"/>
      <c r="U908" s="178"/>
    </row>
    <row r="909" spans="20:21" x14ac:dyDescent="0.25">
      <c r="T909" s="178"/>
      <c r="U909" s="178"/>
    </row>
    <row r="910" spans="20:21" x14ac:dyDescent="0.25">
      <c r="T910" s="178"/>
      <c r="U910" s="178"/>
    </row>
    <row r="911" spans="20:21" x14ac:dyDescent="0.25">
      <c r="T911" s="178"/>
      <c r="U911" s="178"/>
    </row>
    <row r="912" spans="20:21" x14ac:dyDescent="0.25">
      <c r="T912" s="178"/>
      <c r="U912" s="178"/>
    </row>
    <row r="913" spans="20:21" x14ac:dyDescent="0.25">
      <c r="T913" s="178"/>
      <c r="U913" s="178"/>
    </row>
    <row r="914" spans="20:21" x14ac:dyDescent="0.25">
      <c r="T914" s="178"/>
      <c r="U914" s="178"/>
    </row>
    <row r="915" spans="20:21" x14ac:dyDescent="0.25">
      <c r="T915" s="178"/>
      <c r="U915" s="178"/>
    </row>
    <row r="916" spans="20:21" x14ac:dyDescent="0.25">
      <c r="T916" s="178"/>
      <c r="U916" s="178"/>
    </row>
    <row r="917" spans="20:21" x14ac:dyDescent="0.25">
      <c r="T917" s="178"/>
      <c r="U917" s="178"/>
    </row>
    <row r="918" spans="20:21" x14ac:dyDescent="0.25">
      <c r="T918" s="178"/>
      <c r="U918" s="178"/>
    </row>
    <row r="919" spans="20:21" x14ac:dyDescent="0.25">
      <c r="T919" s="178"/>
      <c r="U919" s="178"/>
    </row>
    <row r="920" spans="20:21" x14ac:dyDescent="0.25">
      <c r="T920" s="178"/>
      <c r="U920" s="178"/>
    </row>
    <row r="921" spans="20:21" x14ac:dyDescent="0.25">
      <c r="T921" s="178"/>
      <c r="U921" s="178"/>
    </row>
    <row r="922" spans="20:21" x14ac:dyDescent="0.25">
      <c r="T922" s="178"/>
      <c r="U922" s="178"/>
    </row>
    <row r="923" spans="20:21" x14ac:dyDescent="0.25">
      <c r="T923" s="178"/>
      <c r="U923" s="178"/>
    </row>
    <row r="924" spans="20:21" x14ac:dyDescent="0.25">
      <c r="T924" s="178"/>
      <c r="U924" s="178"/>
    </row>
    <row r="925" spans="20:21" x14ac:dyDescent="0.25">
      <c r="T925" s="178"/>
      <c r="U925" s="178"/>
    </row>
    <row r="926" spans="20:21" x14ac:dyDescent="0.25">
      <c r="T926" s="178"/>
      <c r="U926" s="178"/>
    </row>
    <row r="927" spans="20:21" x14ac:dyDescent="0.25">
      <c r="T927" s="178"/>
      <c r="U927" s="178"/>
    </row>
    <row r="928" spans="20:21" x14ac:dyDescent="0.25">
      <c r="T928" s="178"/>
      <c r="U928" s="178"/>
    </row>
    <row r="929" spans="20:21" x14ac:dyDescent="0.25">
      <c r="T929" s="178"/>
      <c r="U929" s="178"/>
    </row>
    <row r="930" spans="20:21" x14ac:dyDescent="0.25">
      <c r="T930" s="178"/>
      <c r="U930" s="178"/>
    </row>
    <row r="931" spans="20:21" x14ac:dyDescent="0.25">
      <c r="T931" s="178"/>
      <c r="U931" s="178"/>
    </row>
    <row r="932" spans="20:21" x14ac:dyDescent="0.25">
      <c r="T932" s="178"/>
      <c r="U932" s="178"/>
    </row>
    <row r="933" spans="20:21" x14ac:dyDescent="0.25">
      <c r="T933" s="178"/>
      <c r="U933" s="178"/>
    </row>
    <row r="934" spans="20:21" x14ac:dyDescent="0.25">
      <c r="T934" s="178"/>
      <c r="U934" s="178"/>
    </row>
    <row r="935" spans="20:21" x14ac:dyDescent="0.25">
      <c r="T935" s="178"/>
      <c r="U935" s="178"/>
    </row>
    <row r="936" spans="20:21" x14ac:dyDescent="0.25">
      <c r="T936" s="178"/>
      <c r="U936" s="178"/>
    </row>
    <row r="937" spans="20:21" x14ac:dyDescent="0.25">
      <c r="T937" s="178"/>
      <c r="U937" s="178"/>
    </row>
    <row r="938" spans="20:21" x14ac:dyDescent="0.25">
      <c r="T938" s="178"/>
      <c r="U938" s="178"/>
    </row>
    <row r="939" spans="20:21" x14ac:dyDescent="0.25">
      <c r="T939" s="178"/>
      <c r="U939" s="178"/>
    </row>
    <row r="940" spans="20:21" x14ac:dyDescent="0.25">
      <c r="T940" s="178"/>
      <c r="U940" s="178"/>
    </row>
    <row r="941" spans="20:21" x14ac:dyDescent="0.25">
      <c r="T941" s="178"/>
      <c r="U941" s="178"/>
    </row>
    <row r="942" spans="20:21" x14ac:dyDescent="0.25">
      <c r="T942" s="178"/>
      <c r="U942" s="178"/>
    </row>
    <row r="943" spans="20:21" x14ac:dyDescent="0.25">
      <c r="T943" s="178"/>
      <c r="U943" s="178"/>
    </row>
    <row r="944" spans="20:21" x14ac:dyDescent="0.25">
      <c r="T944" s="178"/>
      <c r="U944" s="178"/>
    </row>
    <row r="945" spans="20:21" x14ac:dyDescent="0.25">
      <c r="T945" s="178"/>
      <c r="U945" s="178"/>
    </row>
    <row r="946" spans="20:21" x14ac:dyDescent="0.25">
      <c r="T946" s="178"/>
      <c r="U946" s="178"/>
    </row>
    <row r="947" spans="20:21" x14ac:dyDescent="0.25">
      <c r="T947" s="178"/>
      <c r="U947" s="178"/>
    </row>
    <row r="948" spans="20:21" x14ac:dyDescent="0.25">
      <c r="T948" s="178"/>
      <c r="U948" s="178"/>
    </row>
    <row r="949" spans="20:21" x14ac:dyDescent="0.25">
      <c r="T949" s="178"/>
      <c r="U949" s="178"/>
    </row>
    <row r="950" spans="20:21" x14ac:dyDescent="0.25">
      <c r="T950" s="178"/>
      <c r="U950" s="178"/>
    </row>
    <row r="951" spans="20:21" x14ac:dyDescent="0.25">
      <c r="T951" s="178"/>
      <c r="U951" s="178"/>
    </row>
    <row r="952" spans="20:21" x14ac:dyDescent="0.25">
      <c r="T952" s="178"/>
      <c r="U952" s="178"/>
    </row>
    <row r="953" spans="20:21" x14ac:dyDescent="0.25">
      <c r="T953" s="178"/>
      <c r="U953" s="178"/>
    </row>
    <row r="954" spans="20:21" x14ac:dyDescent="0.25">
      <c r="T954" s="178"/>
      <c r="U954" s="178"/>
    </row>
    <row r="955" spans="20:21" x14ac:dyDescent="0.25">
      <c r="T955" s="178"/>
      <c r="U955" s="178"/>
    </row>
    <row r="956" spans="20:21" x14ac:dyDescent="0.25">
      <c r="T956" s="178"/>
      <c r="U956" s="178"/>
    </row>
    <row r="957" spans="20:21" x14ac:dyDescent="0.25">
      <c r="T957" s="178"/>
      <c r="U957" s="178"/>
    </row>
    <row r="958" spans="20:21" x14ac:dyDescent="0.25">
      <c r="T958" s="178"/>
      <c r="U958" s="178"/>
    </row>
    <row r="959" spans="20:21" x14ac:dyDescent="0.25">
      <c r="T959" s="178"/>
      <c r="U959" s="178"/>
    </row>
    <row r="960" spans="20:21" x14ac:dyDescent="0.25">
      <c r="T960" s="178"/>
      <c r="U960" s="178"/>
    </row>
    <row r="961" spans="20:21" x14ac:dyDescent="0.25">
      <c r="T961" s="178"/>
      <c r="U961" s="178"/>
    </row>
    <row r="962" spans="20:21" x14ac:dyDescent="0.25">
      <c r="T962" s="178"/>
      <c r="U962" s="178"/>
    </row>
    <row r="963" spans="20:21" x14ac:dyDescent="0.25">
      <c r="T963" s="178"/>
      <c r="U963" s="178"/>
    </row>
    <row r="964" spans="20:21" x14ac:dyDescent="0.25">
      <c r="T964" s="178"/>
      <c r="U964" s="178"/>
    </row>
    <row r="965" spans="20:21" x14ac:dyDescent="0.25">
      <c r="T965" s="178"/>
      <c r="U965" s="178"/>
    </row>
    <row r="966" spans="20:21" x14ac:dyDescent="0.25">
      <c r="T966" s="178"/>
      <c r="U966" s="178"/>
    </row>
    <row r="967" spans="20:21" x14ac:dyDescent="0.25">
      <c r="T967" s="178"/>
      <c r="U967" s="178"/>
    </row>
    <row r="968" spans="20:21" x14ac:dyDescent="0.25">
      <c r="T968" s="178"/>
      <c r="U968" s="178"/>
    </row>
    <row r="969" spans="20:21" x14ac:dyDescent="0.25">
      <c r="T969" s="178"/>
      <c r="U969" s="178"/>
    </row>
    <row r="970" spans="20:21" x14ac:dyDescent="0.25">
      <c r="T970" s="178"/>
      <c r="U970" s="178"/>
    </row>
    <row r="971" spans="20:21" x14ac:dyDescent="0.25">
      <c r="T971" s="178"/>
      <c r="U971" s="178"/>
    </row>
    <row r="972" spans="20:21" x14ac:dyDescent="0.25">
      <c r="T972" s="178"/>
      <c r="U972" s="178"/>
    </row>
    <row r="973" spans="20:21" x14ac:dyDescent="0.25">
      <c r="T973" s="178"/>
      <c r="U973" s="178"/>
    </row>
    <row r="974" spans="20:21" x14ac:dyDescent="0.25">
      <c r="T974" s="178"/>
      <c r="U974" s="178"/>
    </row>
    <row r="975" spans="20:21" x14ac:dyDescent="0.25">
      <c r="T975" s="178"/>
      <c r="U975" s="178"/>
    </row>
    <row r="976" spans="20:21" x14ac:dyDescent="0.25">
      <c r="T976" s="178"/>
      <c r="U976" s="178"/>
    </row>
    <row r="977" spans="20:21" x14ac:dyDescent="0.25">
      <c r="T977" s="178"/>
      <c r="U977" s="178"/>
    </row>
    <row r="978" spans="20:21" x14ac:dyDescent="0.25">
      <c r="T978" s="178"/>
      <c r="U978" s="178"/>
    </row>
    <row r="979" spans="20:21" x14ac:dyDescent="0.25">
      <c r="T979" s="178"/>
      <c r="U979" s="178"/>
    </row>
    <row r="980" spans="20:21" x14ac:dyDescent="0.25">
      <c r="T980" s="178"/>
      <c r="U980" s="178"/>
    </row>
  </sheetData>
  <mergeCells count="105">
    <mergeCell ref="CT295:CU295"/>
    <mergeCell ref="CZ7:DA7"/>
    <mergeCell ref="CZ268:DA268"/>
    <mergeCell ref="CX7:CY7"/>
    <mergeCell ref="CX268:CY268"/>
    <mergeCell ref="F2:G2"/>
    <mergeCell ref="L4:M4"/>
    <mergeCell ref="H7:I7"/>
    <mergeCell ref="AZ7:BA7"/>
    <mergeCell ref="AX7:AY7"/>
    <mergeCell ref="T7:U7"/>
    <mergeCell ref="R7:S7"/>
    <mergeCell ref="AD7:AE7"/>
    <mergeCell ref="AF7:AG7"/>
    <mergeCell ref="AJ7:AK7"/>
    <mergeCell ref="AL7:AM7"/>
    <mergeCell ref="AN7:AO7"/>
    <mergeCell ref="AP7:AQ7"/>
    <mergeCell ref="AR7:AS7"/>
    <mergeCell ref="P7:Q7"/>
    <mergeCell ref="V7:W7"/>
    <mergeCell ref="AH7:AI7"/>
    <mergeCell ref="X7:Y7"/>
    <mergeCell ref="Z7:AA7"/>
    <mergeCell ref="AB7:AC7"/>
    <mergeCell ref="BF7:BG7"/>
    <mergeCell ref="BH7:BI7"/>
    <mergeCell ref="BJ7:BK7"/>
    <mergeCell ref="BL7:BM7"/>
    <mergeCell ref="BN7:BO7"/>
    <mergeCell ref="D7:E7"/>
    <mergeCell ref="F7:G7"/>
    <mergeCell ref="J7:K7"/>
    <mergeCell ref="L7:M7"/>
    <mergeCell ref="N7:O7"/>
    <mergeCell ref="BD7:BE7"/>
    <mergeCell ref="AT7:AU7"/>
    <mergeCell ref="AV7:AW7"/>
    <mergeCell ref="BB7:BC7"/>
    <mergeCell ref="CT7:CU7"/>
    <mergeCell ref="CV7:CW7"/>
    <mergeCell ref="CJ7:CK7"/>
    <mergeCell ref="CL7:CM7"/>
    <mergeCell ref="CN7:CO7"/>
    <mergeCell ref="CP7:CQ7"/>
    <mergeCell ref="CR7:CS7"/>
    <mergeCell ref="BP7:BQ7"/>
    <mergeCell ref="BR7:BS7"/>
    <mergeCell ref="CD7:CE7"/>
    <mergeCell ref="CF7:CG7"/>
    <mergeCell ref="CH7:CI7"/>
    <mergeCell ref="BT7:BU7"/>
    <mergeCell ref="BV7:BW7"/>
    <mergeCell ref="BX7:BY7"/>
    <mergeCell ref="BZ7:CA7"/>
    <mergeCell ref="CB7:CC7"/>
    <mergeCell ref="N268:O268"/>
    <mergeCell ref="P268:Q268"/>
    <mergeCell ref="R268:S268"/>
    <mergeCell ref="T268:U268"/>
    <mergeCell ref="V268:W268"/>
    <mergeCell ref="D268:E268"/>
    <mergeCell ref="F268:G268"/>
    <mergeCell ref="H268:I268"/>
    <mergeCell ref="J268:K268"/>
    <mergeCell ref="L268:M268"/>
    <mergeCell ref="AH268:AI268"/>
    <mergeCell ref="AJ268:AK268"/>
    <mergeCell ref="AL268:AM268"/>
    <mergeCell ref="AN268:AO268"/>
    <mergeCell ref="AP268:AQ268"/>
    <mergeCell ref="X268:Y268"/>
    <mergeCell ref="Z268:AA268"/>
    <mergeCell ref="AB268:AC268"/>
    <mergeCell ref="AD268:AE268"/>
    <mergeCell ref="AF268:AG268"/>
    <mergeCell ref="BB268:BC268"/>
    <mergeCell ref="BD268:BE268"/>
    <mergeCell ref="BF268:BG268"/>
    <mergeCell ref="BH268:BI268"/>
    <mergeCell ref="BJ268:BK268"/>
    <mergeCell ref="AR268:AS268"/>
    <mergeCell ref="AT268:AU268"/>
    <mergeCell ref="AV268:AW268"/>
    <mergeCell ref="AX268:AY268"/>
    <mergeCell ref="AZ268:BA268"/>
    <mergeCell ref="BV268:BW268"/>
    <mergeCell ref="BX268:BY268"/>
    <mergeCell ref="BZ268:CA268"/>
    <mergeCell ref="CB268:CC268"/>
    <mergeCell ref="CD268:CE268"/>
    <mergeCell ref="BL268:BM268"/>
    <mergeCell ref="BN268:BO268"/>
    <mergeCell ref="BP268:BQ268"/>
    <mergeCell ref="BR268:BS268"/>
    <mergeCell ref="BT268:BU268"/>
    <mergeCell ref="CP268:CQ268"/>
    <mergeCell ref="CR268:CS268"/>
    <mergeCell ref="CT268:CU268"/>
    <mergeCell ref="CV268:CW268"/>
    <mergeCell ref="CF268:CG268"/>
    <mergeCell ref="CH268:CI268"/>
    <mergeCell ref="CJ268:CK268"/>
    <mergeCell ref="CL268:CM268"/>
    <mergeCell ref="CN268:CO268"/>
  </mergeCells>
  <hyperlinks>
    <hyperlink ref="M263" r:id="rId1" xr:uid="{00000000-0004-0000-0000-000000000000}"/>
    <hyperlink ref="BC9" r:id="rId2" display="http://dor.mo.gov/business/sales/rates/2015/" xr:uid="{00000000-0004-0000-0000-000001000000}"/>
  </hyperlink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FTA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Ron Alt</dc:creator>
  <cp:lastModifiedBy>Ron Alt</cp:lastModifiedBy>
  <dcterms:created xsi:type="dcterms:W3CDTF">2017-05-15T18:51:12Z</dcterms:created>
  <dcterms:modified xsi:type="dcterms:W3CDTF">2018-04-20T18:12:17Z</dcterms:modified>
</cp:coreProperties>
</file>